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ikon\Desktop\LICZNIKI MZWiK\"/>
    </mc:Choice>
  </mc:AlternateContent>
  <xr:revisionPtr revIDLastSave="0" documentId="13_ncr:1_{3C9E7835-A0DA-4274-AE04-66E1DEE88157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Zestawienie" sheetId="1" r:id="rId1"/>
    <sheet name="zuzycia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M36" i="1" l="1"/>
  <c r="N35" i="1"/>
  <c r="O35" i="1"/>
  <c r="N13" i="1"/>
  <c r="N34" i="1"/>
  <c r="O34" i="1"/>
  <c r="O33" i="1" l="1"/>
  <c r="N33" i="1"/>
  <c r="AD26" i="2"/>
  <c r="N24" i="1"/>
  <c r="N22" i="1"/>
  <c r="AD3" i="2"/>
  <c r="AD6" i="2"/>
  <c r="AD4" i="2"/>
  <c r="H34" i="2"/>
  <c r="H37" i="2" s="1"/>
  <c r="J32" i="2"/>
  <c r="I32" i="2"/>
  <c r="J31" i="2"/>
  <c r="I31" i="2"/>
  <c r="J29" i="2"/>
  <c r="I29" i="2"/>
  <c r="J28" i="2"/>
  <c r="I28" i="2"/>
  <c r="J27" i="2"/>
  <c r="I27" i="2"/>
  <c r="J25" i="2"/>
  <c r="I25" i="2"/>
  <c r="J24" i="2"/>
  <c r="I24" i="2"/>
  <c r="J22" i="2"/>
  <c r="I22" i="2"/>
  <c r="J17" i="2"/>
  <c r="I17" i="2"/>
  <c r="J14" i="2"/>
  <c r="J13" i="2"/>
  <c r="I13" i="2"/>
  <c r="J11" i="2"/>
  <c r="I11" i="2"/>
  <c r="J10" i="2"/>
  <c r="I10" i="2"/>
  <c r="H39" i="2" l="1"/>
  <c r="H38" i="2"/>
  <c r="O31" i="1"/>
  <c r="O32" i="1"/>
  <c r="N31" i="1"/>
  <c r="N32" i="1"/>
  <c r="O29" i="1"/>
  <c r="N29" i="1"/>
  <c r="N28" i="1"/>
  <c r="O28" i="1"/>
  <c r="O27" i="1"/>
  <c r="N27" i="1"/>
  <c r="N25" i="1"/>
  <c r="O25" i="1"/>
  <c r="O24" i="1"/>
  <c r="O17" i="1"/>
  <c r="O22" i="1"/>
  <c r="O14" i="1"/>
  <c r="O13" i="1"/>
  <c r="O11" i="1"/>
  <c r="N10" i="1"/>
  <c r="N17" i="1"/>
  <c r="N11" i="1"/>
  <c r="O10" i="1"/>
</calcChain>
</file>

<file path=xl/sharedStrings.xml><?xml version="1.0" encoding="utf-8"?>
<sst xmlns="http://schemas.openxmlformats.org/spreadsheetml/2006/main" count="332" uniqueCount="170">
  <si>
    <t>Lp</t>
  </si>
  <si>
    <t>Płatnik numer punktu poboru</t>
  </si>
  <si>
    <t>Punkt odbioru</t>
  </si>
  <si>
    <t>Nr umowy</t>
  </si>
  <si>
    <t>licznik nr</t>
  </si>
  <si>
    <t>[kW]</t>
  </si>
  <si>
    <t>Oczyszczalnia Ścieków zasilanie 1</t>
  </si>
  <si>
    <t>Oczyszczalnia Ścieków zasilanie 2</t>
  </si>
  <si>
    <t>Stacja uzdatniania wody zasilanie 1</t>
  </si>
  <si>
    <t>B23</t>
  </si>
  <si>
    <t>Stacja uzdatniania wody zasilanie 2</t>
  </si>
  <si>
    <t>Ogródki działkowe</t>
  </si>
  <si>
    <t>Hydrofornia ul. Sikorskiego</t>
  </si>
  <si>
    <t>c12b</t>
  </si>
  <si>
    <t>Hydrofornia ul. Podhalańska</t>
  </si>
  <si>
    <t>96/0001139</t>
  </si>
  <si>
    <t xml:space="preserve"> c12b</t>
  </si>
  <si>
    <t>Hydrofornia ul. Szaflarska1</t>
  </si>
  <si>
    <t>Hydrofornia ul. Szaflarska2</t>
  </si>
  <si>
    <t>Pompownia Kokoszków "Hydrofornia"</t>
  </si>
  <si>
    <t>96/0001136</t>
  </si>
  <si>
    <t>SAG ul. Waksmundzka</t>
  </si>
  <si>
    <t>96/0001021</t>
  </si>
  <si>
    <t>Przepompownia Kowaniec "Zbiorniki"</t>
  </si>
  <si>
    <t>96/0001133</t>
  </si>
  <si>
    <t>Przepompownia Parkowa "Ibisor"</t>
  </si>
  <si>
    <t>96/0001135</t>
  </si>
  <si>
    <t xml:space="preserve">Przepompownia Kotlina </t>
  </si>
  <si>
    <t>96/0001134</t>
  </si>
  <si>
    <t>Studnia Głębinowa Bór PS2</t>
  </si>
  <si>
    <t>96/0004731</t>
  </si>
  <si>
    <t>Studnia Głębinowa Ludźmierska ST1</t>
  </si>
  <si>
    <t>96/0004726</t>
  </si>
  <si>
    <t>Studnia  Równia Szaflarska S11</t>
  </si>
  <si>
    <t>96/0001138</t>
  </si>
  <si>
    <t>Studnia Głębinowa na Skarpie</t>
  </si>
  <si>
    <t>96/0001137</t>
  </si>
  <si>
    <t>Klikuszówka P1</t>
  </si>
  <si>
    <t>96/2000191</t>
  </si>
  <si>
    <t>Studnie Grel</t>
  </si>
  <si>
    <t>96/0001118</t>
  </si>
  <si>
    <t>Ul. Długa</t>
  </si>
  <si>
    <t>96/20001803</t>
  </si>
  <si>
    <t>Planowane zużycie roczne</t>
  </si>
  <si>
    <t>3 928</t>
  </si>
  <si>
    <t>1 148</t>
  </si>
  <si>
    <t>29 626</t>
  </si>
  <si>
    <t>c12a</t>
  </si>
  <si>
    <t>moc umowna</t>
  </si>
  <si>
    <t>417 902</t>
  </si>
  <si>
    <t xml:space="preserve"> taryfy</t>
  </si>
  <si>
    <t>Planowanie zużycie energii w strefie całodobowej w kWh C-12 b dzień</t>
  </si>
  <si>
    <t>Planowanie zużycie energii w strefie całodobowej w kWh C-12 b noc</t>
  </si>
  <si>
    <t>Planowanie zużycie energii w strefie rannej w kWh B-23</t>
  </si>
  <si>
    <t>Planowanie zużycie energii w strefie popołudniowej w kWh B-23</t>
  </si>
  <si>
    <t>Planowanie zużycie energii pozostałe godziny w kWh B-23</t>
  </si>
  <si>
    <t>anex EIG</t>
  </si>
  <si>
    <t>Tauron</t>
  </si>
  <si>
    <t>Rezerwa</t>
  </si>
  <si>
    <t>389,-</t>
  </si>
  <si>
    <t>BCP/US/KH/558/2017</t>
  </si>
  <si>
    <t>MZWIK - Studnie głębinowe "Studnia głębinowa NZPS"</t>
  </si>
  <si>
    <t>c22a</t>
  </si>
  <si>
    <t>663,-</t>
  </si>
  <si>
    <t>311,-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</si>
  <si>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</si>
  <si>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</si>
  <si>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</si>
  <si>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</si>
  <si>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</si>
  <si>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</si>
  <si>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</si>
  <si>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</si>
  <si>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</si>
  <si>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</si>
  <si>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</si>
  <si>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</si>
  <si>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[kW/h]</t>
  </si>
  <si>
    <t>14/54</t>
  </si>
  <si>
    <t>251/840</t>
  </si>
  <si>
    <t>31666/30055/156859</t>
  </si>
  <si>
    <t>Szcz.Przedpol/szczpopol/reszta</t>
  </si>
  <si>
    <t>19907/20994/95586</t>
  </si>
  <si>
    <t>3395/9318</t>
  </si>
  <si>
    <t>10464/2106</t>
  </si>
  <si>
    <t>20938/10962</t>
  </si>
  <si>
    <t>dzienna/nocna</t>
  </si>
  <si>
    <t>szczyt/pozaszczyt</t>
  </si>
  <si>
    <t>19046/10582</t>
  </si>
  <si>
    <t>0.5</t>
  </si>
  <si>
    <t>2869/7045</t>
  </si>
  <si>
    <t>35095/32723/137185</t>
  </si>
  <si>
    <t>21627/21733/82302</t>
  </si>
  <si>
    <t>1046/2519</t>
  </si>
  <si>
    <t>\</t>
  </si>
  <si>
    <t>1581/3843</t>
  </si>
  <si>
    <t>515/2544</t>
  </si>
  <si>
    <t>526/2631</t>
  </si>
  <si>
    <t>39546/20474/173799</t>
  </si>
  <si>
    <t>27436/15329/128068</t>
  </si>
  <si>
    <t>19291/10624</t>
  </si>
  <si>
    <t>874/4713</t>
  </si>
  <si>
    <t>MW</t>
  </si>
  <si>
    <t>241374/129516</t>
  </si>
  <si>
    <t>MZWIK - Studnie głębinowe</t>
  </si>
  <si>
    <t>ENID_4061009257</t>
  </si>
  <si>
    <t>Dane adresowe punktu odbioru</t>
  </si>
  <si>
    <t>kod pocztowy</t>
  </si>
  <si>
    <t>miasto/poczta</t>
  </si>
  <si>
    <t>ulica/miejscowość</t>
  </si>
  <si>
    <t>nr</t>
  </si>
  <si>
    <t>34-400</t>
  </si>
  <si>
    <t>Nowy Targ</t>
  </si>
  <si>
    <t>34-424</t>
  </si>
  <si>
    <t>Szaflary</t>
  </si>
  <si>
    <t>Zakopiańska/
Szaflary</t>
  </si>
  <si>
    <t>Polna  / 
Nowy Targ</t>
  </si>
  <si>
    <t>Szaflarska /
Nowy Targ</t>
  </si>
  <si>
    <t>Ludźmierska /</t>
  </si>
  <si>
    <t>os. Bór /
 Nowy Targ</t>
  </si>
  <si>
    <t>Klikuszówka dz. 2978/2 Nowy Targ</t>
  </si>
  <si>
    <t>dz. 2978/2 Nowy Targ</t>
  </si>
  <si>
    <t>gen. Wł. Sikorskiego / Nowy Targ</t>
  </si>
  <si>
    <t>11a</t>
  </si>
  <si>
    <t>os. Na Skarpie /
 Nowy Targ</t>
  </si>
  <si>
    <t>Parkowa</t>
  </si>
  <si>
    <t>Grel / 
Nowy Targ</t>
  </si>
  <si>
    <t>Podhalańska k. bloku nr 4  / 
Nowy Targ</t>
  </si>
  <si>
    <t>Kowaniec</t>
  </si>
  <si>
    <t>Kotlina</t>
  </si>
  <si>
    <t>Kokoszków</t>
  </si>
  <si>
    <t>Długa / 
Nowy Targ</t>
  </si>
  <si>
    <t>Waksmundzka dz. 15788/4
Nowy Targ</t>
  </si>
  <si>
    <t>Ludźmierska /
Nowy Targ</t>
  </si>
  <si>
    <t>Studnia Głębinowa Bór PS1-PS-2</t>
  </si>
  <si>
    <t>Studnia Głębinowa Ludźmierska ST1 JANAS</t>
  </si>
  <si>
    <t>PRZEPOMPOWNIA NIWA</t>
  </si>
  <si>
    <t>HYDROFORNIA WILLOWA</t>
  </si>
  <si>
    <t>Niwa/Nowy Targ</t>
  </si>
  <si>
    <t>Willowa/Nowy Targ</t>
  </si>
  <si>
    <t>C12B</t>
  </si>
  <si>
    <t>96/2001046</t>
  </si>
  <si>
    <t>C12A</t>
  </si>
  <si>
    <t>96/0004744</t>
  </si>
  <si>
    <t>PPE ENID/PPE</t>
  </si>
  <si>
    <t>ENID_4061012432    590322429600893020</t>
  </si>
  <si>
    <t xml:space="preserve">96/0001134  </t>
  </si>
  <si>
    <t>ENID_4061012431    590322429600893013</t>
  </si>
  <si>
    <t>ENID_4061012438     590322429600893075</t>
  </si>
  <si>
    <t xml:space="preserve">96/0001138   </t>
  </si>
  <si>
    <t>PLTAUD296009300843    590322429600924793</t>
  </si>
  <si>
    <t>PLTAUD296008889845     590322429600881621</t>
  </si>
  <si>
    <t>PLTAUD296009349416       590322429600930268</t>
  </si>
  <si>
    <t>ENID_4061009050       590322429600896861</t>
  </si>
  <si>
    <t>ENID_4061009051       590322429600896878</t>
  </si>
  <si>
    <t>ENID_4061012435      590322429600893044</t>
  </si>
  <si>
    <t>ENID_4061009256          590322429600899343</t>
  </si>
  <si>
    <t>ENID_4061009296      590322429600899442</t>
  </si>
  <si>
    <t>ENID_4061009323       590322429600889474</t>
  </si>
  <si>
    <t>ENID_4061009322       590322429600889481</t>
  </si>
  <si>
    <t>PLTAUD296009490783         590322429600944241</t>
  </si>
  <si>
    <t>PLTAUD296010167036      590322429601008348</t>
  </si>
  <si>
    <t>ENID_4061038217    590322429600896069</t>
  </si>
  <si>
    <t>ENID_4061012437       590322429600893068</t>
  </si>
  <si>
    <t>ENID_4061012439        590322429600893648</t>
  </si>
  <si>
    <t>ENID_4061012436              590322429600893051</t>
  </si>
  <si>
    <t>ENID_4061012434            590322429600893037</t>
  </si>
  <si>
    <t>ENID_4061008922         590322429600895468</t>
  </si>
  <si>
    <t>PLTAUD296009801888       590322429600976693</t>
  </si>
  <si>
    <t>RAZEM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</si>
</sst>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50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10"/>
      <name val="Czcionka tekstu podstawowego"/>
      <family val="2"/>
      <charset val="238"/>
    </font>
    <font>
      <b/>
      <i/>
      <sz val="9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3" fillId="2" borderId="2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4" fillId="2" borderId="10" xfId="0" applyFont="1" applyFill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4" fillId="3" borderId="1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4" fillId="3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7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 wrapText="1"/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0" fontId="4" fillId="3" borderId="17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 wrapText="1"/>
      <protection locked="0"/>
    </xf>
    <xf numFmtId="0" fontId="7" fillId="3" borderId="18" xfId="0" applyFont="1" applyFill="1" applyBorder="1" applyAlignment="1" applyProtection="1">
      <alignment horizontal="center"/>
      <protection locked="0"/>
    </xf>
    <xf numFmtId="0" fontId="7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2" borderId="12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5" xfId="0" applyBorder="1"/>
    <xf numFmtId="0" fontId="0" fillId="0" borderId="12" xfId="0" applyBorder="1"/>
    <xf numFmtId="0" fontId="0" fillId="0" borderId="16" xfId="0" applyBorder="1"/>
    <xf numFmtId="0" fontId="0" fillId="0" borderId="0" xfId="0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16" fontId="0" fillId="0" borderId="0" xfId="0" applyNumberFormat="1"/>
    <xf numFmtId="0" fontId="0" fillId="0" borderId="17" xfId="0" applyFill="1" applyBorder="1"/>
    <xf numFmtId="0" fontId="2" fillId="0" borderId="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4" fillId="2" borderId="19" xfId="0" applyFont="1" applyFill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5" xfId="0" applyFont="1" applyBorder="1" applyAlignment="1" applyProtection="1">
      <alignment horizontal="center" wrapText="1"/>
      <protection locked="0"/>
    </xf>
    <xf numFmtId="0" fontId="6" fillId="0" borderId="26" xfId="0" applyFont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>
      <alignment horizontal="center" wrapText="1"/>
    </xf>
    <xf numFmtId="0" fontId="6" fillId="0" borderId="9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8" fillId="0" borderId="0" xfId="0" applyFont="1"/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6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3" xfId="0" applyFont="1" applyBorder="1" applyAlignment="1" applyProtection="1">
      <alignment horizontal="center" wrapText="1"/>
      <protection locked="0"/>
    </xf>
    <xf numFmtId="0" fontId="6" fillId="0" borderId="24" xfId="0" applyFont="1" applyBorder="1" applyAlignment="1" applyProtection="1">
      <alignment horizontal="center" wrapText="1"/>
      <protection locked="0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Fill="1" applyBorder="1" applyAlignment="1">
      <alignment horizontal="center"/>
    </xf>
    <xf numFmtId="0" fontId="13" fillId="0" borderId="0" xfId="0" applyFont="1"/>
    <xf numFmtId="0" fontId="12" fillId="0" borderId="4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12" fontId="12" fillId="0" borderId="9" xfId="0" applyNumberFormat="1" applyFont="1" applyBorder="1" applyAlignment="1">
      <alignment horizontal="center" vertical="center" wrapText="1"/>
    </xf>
    <xf numFmtId="12" fontId="12" fillId="0" borderId="4" xfId="0" applyNumberFormat="1" applyFont="1" applyBorder="1" applyAlignment="1">
      <alignment horizontal="center" vertical="center" wrapText="1"/>
    </xf>
    <xf numFmtId="12" fontId="12" fillId="0" borderId="9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3" borderId="5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0" fontId="7" fillId="3" borderId="31" xfId="0" applyFont="1" applyFill="1" applyBorder="1" applyAlignment="1">
      <alignment horizontal="center" wrapText="1"/>
    </xf>
    <xf numFmtId="0" fontId="7" fillId="3" borderId="32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10" fillId="0" borderId="38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6" xfId="0" applyFont="1" applyBorder="1" applyAlignment="1" applyProtection="1">
      <alignment horizontal="center" wrapText="1"/>
      <protection locked="0"/>
    </xf>
    <xf numFmtId="0" fontId="15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13" fillId="0" borderId="5" xfId="0" applyFont="1" applyBorder="1"/>
    <xf numFmtId="0" fontId="13" fillId="0" borderId="12" xfId="0" applyFont="1" applyBorder="1"/>
    <xf numFmtId="0" fontId="13" fillId="0" borderId="16" xfId="0" applyFont="1" applyBorder="1"/>
    <xf numFmtId="0" fontId="13" fillId="0" borderId="5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9" xfId="0" applyFont="1" applyFill="1" applyBorder="1"/>
    <xf numFmtId="0" fontId="13" fillId="0" borderId="0" xfId="0" applyFont="1" applyAlignment="1">
      <alignment horizontal="center" vertical="center"/>
    </xf>
    <xf numFmtId="0" fontId="16" fillId="3" borderId="17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6"/>
  <sheetViews>
    <sheetView tabSelected="1" topLeftCell="E1" workbookViewId="0">
      <selection activeCell="P33" sqref="P33"/>
    </sheetView>
  </sheetViews>
  <sheetFormatPr defaultRowHeight="14.25"/>
  <cols>
    <col min="3" max="3" width="21.875" customWidth="1"/>
    <col min="4" max="4" width="9.5" bestFit="1" customWidth="1"/>
    <col min="5" max="5" width="9.75" bestFit="1" customWidth="1"/>
    <col min="6" max="6" width="19.25" customWidth="1"/>
    <col min="7" max="7" width="2.625" customWidth="1"/>
    <col min="8" max="8" width="19.625" style="128" customWidth="1"/>
    <col min="9" max="9" width="20.25" customWidth="1"/>
    <col min="10" max="10" width="21.5" style="143" customWidth="1"/>
    <col min="11" max="11" width="9" style="128"/>
    <col min="13" max="13" width="20.5" style="128" customWidth="1"/>
    <col min="14" max="14" width="13.75" style="128" customWidth="1"/>
    <col min="15" max="15" width="12.375" style="128" customWidth="1"/>
    <col min="16" max="16" width="11.5" style="128" customWidth="1"/>
    <col min="17" max="17" width="12" style="128" customWidth="1"/>
    <col min="18" max="18" width="11.625" style="128" customWidth="1"/>
  </cols>
  <sheetData>
    <row r="1" spans="1:19" ht="60">
      <c r="A1" s="105" t="s">
        <v>0</v>
      </c>
      <c r="B1" s="1" t="s">
        <v>1</v>
      </c>
      <c r="C1" s="107" t="s">
        <v>2</v>
      </c>
      <c r="D1" s="113" t="s">
        <v>106</v>
      </c>
      <c r="E1" s="114"/>
      <c r="F1" s="114"/>
      <c r="G1" s="115"/>
      <c r="H1" s="153" t="s">
        <v>3</v>
      </c>
      <c r="I1" s="49"/>
      <c r="J1" s="129"/>
      <c r="K1" s="144" t="s">
        <v>48</v>
      </c>
      <c r="L1" s="2" t="s">
        <v>50</v>
      </c>
      <c r="M1" s="159" t="s">
        <v>43</v>
      </c>
      <c r="N1" s="159" t="s">
        <v>51</v>
      </c>
      <c r="O1" s="159" t="s">
        <v>52</v>
      </c>
      <c r="P1" s="159" t="s">
        <v>53</v>
      </c>
      <c r="Q1" s="159" t="s">
        <v>54</v>
      </c>
      <c r="R1" s="159" t="s">
        <v>55</v>
      </c>
    </row>
    <row r="2" spans="1:19" ht="15.75" thickBot="1">
      <c r="A2" s="106"/>
      <c r="B2" s="3"/>
      <c r="C2" s="108"/>
      <c r="D2" s="56" t="s">
        <v>107</v>
      </c>
      <c r="E2" s="56" t="s">
        <v>108</v>
      </c>
      <c r="F2" s="56" t="s">
        <v>109</v>
      </c>
      <c r="G2" s="56" t="s">
        <v>110</v>
      </c>
      <c r="H2" s="154"/>
      <c r="I2" s="50" t="s">
        <v>144</v>
      </c>
      <c r="J2" s="131" t="s">
        <v>4</v>
      </c>
      <c r="K2" s="24" t="s">
        <v>5</v>
      </c>
      <c r="L2" s="4"/>
      <c r="M2" s="160" t="s">
        <v>5</v>
      </c>
      <c r="N2" s="160" t="s">
        <v>5</v>
      </c>
      <c r="O2" s="160" t="s">
        <v>5</v>
      </c>
      <c r="P2" s="160" t="s">
        <v>5</v>
      </c>
      <c r="Q2" s="160" t="s">
        <v>5</v>
      </c>
      <c r="R2" s="160" t="s">
        <v>5</v>
      </c>
    </row>
    <row r="3" spans="1:19" ht="40.5" customHeight="1" thickBot="1">
      <c r="A3" s="5">
        <v>1</v>
      </c>
      <c r="B3" s="6" t="s">
        <v>94</v>
      </c>
      <c r="C3" s="7" t="s">
        <v>6</v>
      </c>
      <c r="D3" s="55" t="s">
        <v>111</v>
      </c>
      <c r="E3" s="55" t="s">
        <v>112</v>
      </c>
      <c r="F3" s="55" t="s">
        <v>116</v>
      </c>
      <c r="G3" s="55">
        <v>51</v>
      </c>
      <c r="H3" s="77">
        <v>4061009322</v>
      </c>
      <c r="I3" s="51" t="s">
        <v>159</v>
      </c>
      <c r="J3" s="132">
        <v>54118282</v>
      </c>
      <c r="K3" s="24">
        <v>450</v>
      </c>
      <c r="L3" s="16" t="s">
        <v>9</v>
      </c>
      <c r="M3" s="161">
        <v>1920000</v>
      </c>
      <c r="N3" s="168"/>
      <c r="O3" s="168"/>
      <c r="P3" s="168">
        <v>326400</v>
      </c>
      <c r="Q3" s="128">
        <v>211200</v>
      </c>
      <c r="R3" s="128">
        <v>1382400</v>
      </c>
      <c r="S3" s="74"/>
    </row>
    <row r="4" spans="1:19" ht="35.25" customHeight="1" thickBot="1">
      <c r="A4" s="5">
        <v>2</v>
      </c>
      <c r="B4" s="6">
        <v>50008562</v>
      </c>
      <c r="C4" s="7" t="s">
        <v>7</v>
      </c>
      <c r="D4" s="55" t="s">
        <v>111</v>
      </c>
      <c r="E4" s="55" t="s">
        <v>112</v>
      </c>
      <c r="F4" s="55" t="s">
        <v>116</v>
      </c>
      <c r="G4" s="55">
        <v>51</v>
      </c>
      <c r="H4" s="77">
        <v>4061009323</v>
      </c>
      <c r="I4" s="53" t="s">
        <v>158</v>
      </c>
      <c r="J4" s="133">
        <v>54118287</v>
      </c>
      <c r="K4" s="145">
        <v>450</v>
      </c>
      <c r="L4" s="16" t="s">
        <v>9</v>
      </c>
      <c r="M4" s="161">
        <v>1440000</v>
      </c>
      <c r="N4" s="168"/>
      <c r="O4" s="168"/>
      <c r="P4" s="128">
        <v>244800</v>
      </c>
      <c r="Q4" s="128">
        <v>158400</v>
      </c>
      <c r="R4" s="128">
        <v>1036800</v>
      </c>
      <c r="S4" s="74"/>
    </row>
    <row r="5" spans="1:19" ht="15">
      <c r="A5" s="84">
        <v>3</v>
      </c>
      <c r="B5" s="10"/>
      <c r="C5" s="88" t="s">
        <v>8</v>
      </c>
      <c r="D5" s="79" t="s">
        <v>113</v>
      </c>
      <c r="E5" s="79" t="s">
        <v>114</v>
      </c>
      <c r="F5" s="79" t="s">
        <v>115</v>
      </c>
      <c r="G5" s="57"/>
      <c r="H5" s="155">
        <v>4061009050</v>
      </c>
      <c r="I5" s="116" t="s">
        <v>153</v>
      </c>
      <c r="J5" s="134"/>
      <c r="K5" s="146"/>
      <c r="L5" s="9"/>
      <c r="M5" s="162"/>
      <c r="N5" s="169"/>
      <c r="O5" s="169"/>
      <c r="P5" s="169"/>
      <c r="Q5" s="169"/>
      <c r="R5" s="169"/>
      <c r="S5" s="74"/>
    </row>
    <row r="6" spans="1:19" ht="15.75" thickBot="1">
      <c r="A6" s="85"/>
      <c r="B6" s="13">
        <v>50008564</v>
      </c>
      <c r="C6" s="89"/>
      <c r="D6" s="80"/>
      <c r="E6" s="80"/>
      <c r="F6" s="80"/>
      <c r="G6" s="58"/>
      <c r="H6" s="156"/>
      <c r="I6" s="117"/>
      <c r="J6" s="135">
        <v>3251000485</v>
      </c>
      <c r="K6" s="15">
        <v>42</v>
      </c>
      <c r="L6" s="16" t="s">
        <v>9</v>
      </c>
      <c r="M6" s="163">
        <v>100000</v>
      </c>
      <c r="P6" s="170">
        <v>17000</v>
      </c>
      <c r="Q6" s="170">
        <v>11000</v>
      </c>
      <c r="R6" s="170">
        <v>72000</v>
      </c>
      <c r="S6" s="74"/>
    </row>
    <row r="7" spans="1:19" ht="15">
      <c r="A7" s="99">
        <v>4</v>
      </c>
      <c r="B7" s="17"/>
      <c r="C7" s="101" t="s">
        <v>10</v>
      </c>
      <c r="D7" s="79" t="s">
        <v>113</v>
      </c>
      <c r="E7" s="79" t="s">
        <v>114</v>
      </c>
      <c r="F7" s="79" t="s">
        <v>115</v>
      </c>
      <c r="G7" s="59"/>
      <c r="H7" s="157">
        <v>4061009051</v>
      </c>
      <c r="I7" s="118" t="s">
        <v>154</v>
      </c>
      <c r="J7" s="136"/>
      <c r="K7" s="19"/>
      <c r="L7" s="20"/>
      <c r="M7" s="162"/>
      <c r="N7" s="169"/>
      <c r="O7" s="169"/>
      <c r="P7" s="169"/>
      <c r="Q7" s="169"/>
      <c r="R7" s="169"/>
      <c r="S7" s="74"/>
    </row>
    <row r="8" spans="1:19" ht="15.75" thickBot="1">
      <c r="A8" s="100"/>
      <c r="B8" s="21">
        <v>50008564</v>
      </c>
      <c r="C8" s="102"/>
      <c r="D8" s="80"/>
      <c r="E8" s="80"/>
      <c r="F8" s="80"/>
      <c r="G8" s="60"/>
      <c r="H8" s="158"/>
      <c r="I8" s="119"/>
      <c r="J8" s="137">
        <v>50581505</v>
      </c>
      <c r="K8" s="23">
        <v>42</v>
      </c>
      <c r="L8" s="16" t="s">
        <v>9</v>
      </c>
      <c r="M8" s="163">
        <v>4000</v>
      </c>
      <c r="N8" s="170"/>
      <c r="O8" s="170"/>
      <c r="P8" s="179">
        <v>680</v>
      </c>
      <c r="Q8" s="170">
        <v>440</v>
      </c>
      <c r="R8" s="170">
        <v>2880</v>
      </c>
      <c r="S8" s="74"/>
    </row>
    <row r="9" spans="1:19" ht="30.75" thickBot="1">
      <c r="A9" s="5">
        <v>5</v>
      </c>
      <c r="B9" s="6">
        <v>50008563</v>
      </c>
      <c r="C9" s="7" t="s">
        <v>11</v>
      </c>
      <c r="D9" s="55" t="s">
        <v>111</v>
      </c>
      <c r="E9" s="55" t="s">
        <v>112</v>
      </c>
      <c r="F9" s="62"/>
      <c r="G9" s="55"/>
      <c r="H9" s="77">
        <v>4061009296</v>
      </c>
      <c r="I9" s="51" t="s">
        <v>157</v>
      </c>
      <c r="J9" s="132">
        <v>3030006281</v>
      </c>
      <c r="K9" s="24">
        <v>50</v>
      </c>
      <c r="L9" s="16" t="s">
        <v>9</v>
      </c>
      <c r="M9" s="164">
        <v>145000</v>
      </c>
      <c r="N9" s="168"/>
      <c r="O9" s="168"/>
      <c r="P9" s="168">
        <v>24650</v>
      </c>
      <c r="Q9" s="168">
        <v>15950</v>
      </c>
      <c r="R9" s="168">
        <v>104400</v>
      </c>
      <c r="S9" s="74"/>
    </row>
    <row r="10" spans="1:19" ht="42.75" customHeight="1" thickBot="1">
      <c r="A10" s="5">
        <v>6</v>
      </c>
      <c r="B10" s="6">
        <v>50008007</v>
      </c>
      <c r="C10" s="7" t="s">
        <v>12</v>
      </c>
      <c r="D10" s="55" t="s">
        <v>111</v>
      </c>
      <c r="E10" s="55" t="s">
        <v>112</v>
      </c>
      <c r="F10" s="55" t="s">
        <v>122</v>
      </c>
      <c r="G10" s="55" t="s">
        <v>123</v>
      </c>
      <c r="H10" s="77">
        <v>4061012435</v>
      </c>
      <c r="I10" s="51" t="s">
        <v>155</v>
      </c>
      <c r="J10" s="132">
        <v>75122498</v>
      </c>
      <c r="K10" s="24">
        <v>16</v>
      </c>
      <c r="L10" s="4" t="s">
        <v>13</v>
      </c>
      <c r="M10" s="161">
        <v>18000</v>
      </c>
      <c r="N10" s="171">
        <f>PRODUCT(M10,0.7)</f>
        <v>12600</v>
      </c>
      <c r="O10" s="171">
        <f>PRODUCT(M10,0.3)</f>
        <v>5400</v>
      </c>
      <c r="P10" s="168"/>
      <c r="Q10" s="168"/>
      <c r="R10" s="168"/>
      <c r="S10" s="74"/>
    </row>
    <row r="11" spans="1:19" ht="22.5" customHeight="1">
      <c r="A11" s="84">
        <v>7</v>
      </c>
      <c r="B11" s="86">
        <v>30111264</v>
      </c>
      <c r="C11" s="88" t="s">
        <v>14</v>
      </c>
      <c r="D11" s="79" t="s">
        <v>111</v>
      </c>
      <c r="E11" s="79" t="s">
        <v>112</v>
      </c>
      <c r="F11" s="79" t="s">
        <v>127</v>
      </c>
      <c r="G11" s="54"/>
      <c r="H11" s="81" t="s">
        <v>15</v>
      </c>
      <c r="I11" s="79" t="s">
        <v>164</v>
      </c>
      <c r="J11" s="129"/>
      <c r="K11" s="147">
        <v>12</v>
      </c>
      <c r="L11" s="83" t="s">
        <v>16</v>
      </c>
      <c r="M11" s="162"/>
      <c r="N11" s="172">
        <f>PRODUCT(M12,0.7)</f>
        <v>12600</v>
      </c>
      <c r="O11" s="172">
        <f>PRODUCT(M12,0.3)</f>
        <v>5400</v>
      </c>
    </row>
    <row r="12" spans="1:19" ht="25.5" customHeight="1" thickBot="1">
      <c r="A12" s="85"/>
      <c r="B12" s="87"/>
      <c r="C12" s="89"/>
      <c r="D12" s="80"/>
      <c r="E12" s="80"/>
      <c r="F12" s="80"/>
      <c r="G12" s="55"/>
      <c r="H12" s="82"/>
      <c r="I12" s="80"/>
      <c r="J12" s="138">
        <v>322056165020</v>
      </c>
      <c r="K12" s="147"/>
      <c r="L12" s="83"/>
      <c r="M12" s="163">
        <v>18000</v>
      </c>
      <c r="N12" s="173"/>
      <c r="O12" s="173"/>
    </row>
    <row r="13" spans="1:19" ht="36.75" customHeight="1" thickBot="1">
      <c r="A13" s="5">
        <v>8</v>
      </c>
      <c r="B13" s="6">
        <v>50008015</v>
      </c>
      <c r="C13" s="7" t="s">
        <v>17</v>
      </c>
      <c r="D13" s="55" t="s">
        <v>111</v>
      </c>
      <c r="E13" s="55" t="s">
        <v>112</v>
      </c>
      <c r="F13" s="55" t="s">
        <v>117</v>
      </c>
      <c r="G13" s="55"/>
      <c r="H13" s="77">
        <v>4061009256</v>
      </c>
      <c r="I13" s="51" t="s">
        <v>156</v>
      </c>
      <c r="J13" s="132">
        <v>87718852</v>
      </c>
      <c r="K13" s="24">
        <v>22</v>
      </c>
      <c r="L13" s="4" t="s">
        <v>13</v>
      </c>
      <c r="M13" s="161">
        <v>31000</v>
      </c>
      <c r="N13" s="171">
        <f>PRODUCT(M13,0.7)</f>
        <v>21700</v>
      </c>
      <c r="O13" s="171">
        <f t="shared" ref="O13:O22" si="0">PRODUCT(M13,0.3)</f>
        <v>9300</v>
      </c>
    </row>
    <row r="14" spans="1:19" ht="35.25" customHeight="1" thickBot="1">
      <c r="A14" s="5">
        <v>9</v>
      </c>
      <c r="B14" s="6">
        <v>50008015</v>
      </c>
      <c r="C14" s="7" t="s">
        <v>18</v>
      </c>
      <c r="D14" s="55" t="s">
        <v>111</v>
      </c>
      <c r="E14" s="55" t="s">
        <v>112</v>
      </c>
      <c r="F14" s="55" t="s">
        <v>117</v>
      </c>
      <c r="G14" s="55"/>
      <c r="H14" s="77">
        <v>4061009257</v>
      </c>
      <c r="I14" s="51" t="s">
        <v>105</v>
      </c>
      <c r="J14" s="132"/>
      <c r="K14" s="24">
        <v>22</v>
      </c>
      <c r="L14" s="4" t="s">
        <v>13</v>
      </c>
      <c r="M14" s="161">
        <v>0</v>
      </c>
      <c r="N14" s="174">
        <v>0</v>
      </c>
      <c r="O14" s="171">
        <f t="shared" si="0"/>
        <v>0</v>
      </c>
    </row>
    <row r="15" spans="1:19" ht="14.25" customHeight="1">
      <c r="A15" s="93">
        <v>10</v>
      </c>
      <c r="B15" s="86">
        <v>30111264</v>
      </c>
      <c r="C15" s="95" t="s">
        <v>19</v>
      </c>
      <c r="D15" s="75" t="s">
        <v>111</v>
      </c>
      <c r="E15" s="81" t="s">
        <v>112</v>
      </c>
      <c r="F15" s="75" t="s">
        <v>130</v>
      </c>
      <c r="G15" s="75"/>
      <c r="H15" s="81" t="s">
        <v>20</v>
      </c>
      <c r="I15" s="81" t="s">
        <v>165</v>
      </c>
      <c r="J15" s="139">
        <v>322056065468</v>
      </c>
      <c r="K15" s="148">
        <v>17</v>
      </c>
      <c r="L15" s="97" t="s">
        <v>13</v>
      </c>
      <c r="M15" s="165">
        <v>10000</v>
      </c>
      <c r="N15" s="165">
        <v>3000</v>
      </c>
      <c r="O15" s="172">
        <v>7000</v>
      </c>
    </row>
    <row r="16" spans="1:19" ht="15" customHeight="1" thickBot="1">
      <c r="A16" s="94"/>
      <c r="B16" s="87"/>
      <c r="C16" s="96"/>
      <c r="D16" s="69"/>
      <c r="E16" s="82"/>
      <c r="F16" s="69" t="s">
        <v>112</v>
      </c>
      <c r="G16" s="69"/>
      <c r="H16" s="82"/>
      <c r="I16" s="82"/>
      <c r="J16" s="140"/>
      <c r="K16" s="149"/>
      <c r="L16" s="98"/>
      <c r="M16" s="166"/>
      <c r="N16" s="166"/>
      <c r="O16" s="173"/>
    </row>
    <row r="17" spans="1:15" ht="45.75" thickBot="1">
      <c r="A17" s="5">
        <v>11</v>
      </c>
      <c r="B17" s="6">
        <v>30111264</v>
      </c>
      <c r="C17" s="7" t="s">
        <v>21</v>
      </c>
      <c r="D17" s="55" t="s">
        <v>111</v>
      </c>
      <c r="E17" s="55" t="s">
        <v>112</v>
      </c>
      <c r="F17" s="55" t="s">
        <v>132</v>
      </c>
      <c r="G17" s="55"/>
      <c r="H17" s="77" t="s">
        <v>22</v>
      </c>
      <c r="I17" s="51" t="s">
        <v>151</v>
      </c>
      <c r="J17" s="132">
        <v>90945843</v>
      </c>
      <c r="K17" s="150">
        <v>7</v>
      </c>
      <c r="L17" s="4" t="s">
        <v>13</v>
      </c>
      <c r="M17" s="161">
        <v>700</v>
      </c>
      <c r="N17" s="171">
        <f>PRODUCT(M17,0.7)</f>
        <v>489.99999999999994</v>
      </c>
      <c r="O17" s="171">
        <f t="shared" si="0"/>
        <v>210</v>
      </c>
    </row>
    <row r="18" spans="1:15" ht="15">
      <c r="A18" s="84">
        <v>12</v>
      </c>
      <c r="B18" s="86">
        <v>30111264</v>
      </c>
      <c r="C18" s="88" t="s">
        <v>23</v>
      </c>
      <c r="D18" s="79" t="s">
        <v>111</v>
      </c>
      <c r="E18" s="79" t="s">
        <v>112</v>
      </c>
      <c r="F18" s="54" t="s">
        <v>128</v>
      </c>
      <c r="G18" s="54"/>
      <c r="H18" s="81" t="s">
        <v>24</v>
      </c>
      <c r="I18" s="79" t="s">
        <v>147</v>
      </c>
      <c r="J18" s="141">
        <v>71802965</v>
      </c>
      <c r="K18" s="147">
        <v>3</v>
      </c>
      <c r="L18" s="83" t="s">
        <v>13</v>
      </c>
      <c r="M18" s="167">
        <v>3000</v>
      </c>
      <c r="N18" s="172">
        <v>2100</v>
      </c>
      <c r="O18" s="172">
        <v>900</v>
      </c>
    </row>
    <row r="19" spans="1:15" ht="15.75" thickBot="1">
      <c r="A19" s="85"/>
      <c r="B19" s="87"/>
      <c r="C19" s="89"/>
      <c r="D19" s="80"/>
      <c r="E19" s="80"/>
      <c r="F19" s="55" t="s">
        <v>112</v>
      </c>
      <c r="G19" s="55"/>
      <c r="H19" s="82"/>
      <c r="I19" s="80"/>
      <c r="J19" s="142"/>
      <c r="K19" s="147"/>
      <c r="L19" s="83"/>
      <c r="M19" s="167"/>
      <c r="N19" s="173"/>
      <c r="O19" s="173"/>
    </row>
    <row r="20" spans="1:15" ht="14.25" customHeight="1">
      <c r="A20" s="84">
        <v>13</v>
      </c>
      <c r="B20" s="90">
        <v>30111264</v>
      </c>
      <c r="C20" s="91" t="s">
        <v>25</v>
      </c>
      <c r="D20" s="75"/>
      <c r="E20" s="81" t="s">
        <v>112</v>
      </c>
      <c r="F20" s="75" t="s">
        <v>125</v>
      </c>
      <c r="G20" s="75"/>
      <c r="H20" s="81" t="s">
        <v>26</v>
      </c>
      <c r="I20" s="81" t="s">
        <v>166</v>
      </c>
      <c r="J20" s="141">
        <v>91441513</v>
      </c>
      <c r="K20" s="147">
        <v>8</v>
      </c>
      <c r="L20" s="83" t="s">
        <v>16</v>
      </c>
      <c r="M20" s="167">
        <v>6500</v>
      </c>
      <c r="N20" s="172">
        <v>1950</v>
      </c>
      <c r="O20" s="172">
        <v>4050</v>
      </c>
    </row>
    <row r="21" spans="1:15" ht="15" customHeight="1" thickBot="1">
      <c r="A21" s="85"/>
      <c r="B21" s="87"/>
      <c r="C21" s="92"/>
      <c r="D21" s="69" t="s">
        <v>111</v>
      </c>
      <c r="E21" s="82"/>
      <c r="F21" s="69" t="s">
        <v>112</v>
      </c>
      <c r="G21" s="69"/>
      <c r="H21" s="82"/>
      <c r="I21" s="82"/>
      <c r="J21" s="142"/>
      <c r="K21" s="147"/>
      <c r="L21" s="83"/>
      <c r="M21" s="167"/>
      <c r="N21" s="173"/>
      <c r="O21" s="173"/>
    </row>
    <row r="22" spans="1:15" ht="14.25" customHeight="1">
      <c r="A22" s="84">
        <v>14</v>
      </c>
      <c r="B22" s="86">
        <v>30111264</v>
      </c>
      <c r="C22" s="88" t="s">
        <v>27</v>
      </c>
      <c r="D22" s="79" t="s">
        <v>111</v>
      </c>
      <c r="E22" s="79" t="s">
        <v>112</v>
      </c>
      <c r="F22" s="54" t="s">
        <v>129</v>
      </c>
      <c r="G22" s="54"/>
      <c r="H22" s="81" t="s">
        <v>146</v>
      </c>
      <c r="I22" s="79" t="s">
        <v>145</v>
      </c>
      <c r="J22" s="141">
        <v>93925380</v>
      </c>
      <c r="K22" s="147">
        <v>7</v>
      </c>
      <c r="L22" s="83" t="s">
        <v>13</v>
      </c>
      <c r="M22" s="167">
        <v>5000</v>
      </c>
      <c r="N22" s="172">
        <f>PRODUCT(M22,0.7)</f>
        <v>3500</v>
      </c>
      <c r="O22" s="172">
        <f t="shared" si="0"/>
        <v>1500</v>
      </c>
    </row>
    <row r="23" spans="1:15" ht="15" customHeight="1" thickBot="1">
      <c r="A23" s="85"/>
      <c r="B23" s="87"/>
      <c r="C23" s="89"/>
      <c r="D23" s="80"/>
      <c r="E23" s="80"/>
      <c r="F23" s="55" t="s">
        <v>112</v>
      </c>
      <c r="G23" s="55"/>
      <c r="H23" s="82"/>
      <c r="I23" s="80"/>
      <c r="J23" s="142"/>
      <c r="K23" s="147"/>
      <c r="L23" s="83"/>
      <c r="M23" s="167"/>
      <c r="N23" s="173"/>
      <c r="O23" s="173"/>
    </row>
    <row r="24" spans="1:15" ht="39" customHeight="1" thickBot="1">
      <c r="A24" s="5">
        <v>15</v>
      </c>
      <c r="B24" s="6">
        <v>30105811</v>
      </c>
      <c r="C24" s="69" t="s">
        <v>134</v>
      </c>
      <c r="D24" s="55" t="s">
        <v>111</v>
      </c>
      <c r="E24" s="55" t="s">
        <v>112</v>
      </c>
      <c r="F24" s="55" t="s">
        <v>119</v>
      </c>
      <c r="G24" s="55"/>
      <c r="H24" s="77" t="s">
        <v>30</v>
      </c>
      <c r="I24" s="51" t="s">
        <v>152</v>
      </c>
      <c r="J24" s="132">
        <v>71938978</v>
      </c>
      <c r="K24" s="24">
        <v>8</v>
      </c>
      <c r="L24" s="4" t="s">
        <v>47</v>
      </c>
      <c r="M24" s="161">
        <v>33000</v>
      </c>
      <c r="N24" s="175">
        <f>PRODUCT(M24,0.7)</f>
        <v>23100</v>
      </c>
      <c r="O24" s="175">
        <f>PRODUCT(M24,0.3)</f>
        <v>9900</v>
      </c>
    </row>
    <row r="25" spans="1:15" ht="15" customHeight="1">
      <c r="A25" s="84">
        <v>16</v>
      </c>
      <c r="B25" s="86">
        <v>30105782</v>
      </c>
      <c r="C25" s="88" t="s">
        <v>135</v>
      </c>
      <c r="D25" s="79" t="s">
        <v>111</v>
      </c>
      <c r="E25" s="79" t="s">
        <v>112</v>
      </c>
      <c r="F25" s="54" t="s">
        <v>118</v>
      </c>
      <c r="G25" s="54"/>
      <c r="H25" s="81" t="s">
        <v>32</v>
      </c>
      <c r="I25" s="79" t="s">
        <v>150</v>
      </c>
      <c r="J25" s="141">
        <v>70563057</v>
      </c>
      <c r="K25" s="147">
        <v>8</v>
      </c>
      <c r="L25" s="83" t="s">
        <v>13</v>
      </c>
      <c r="M25" s="162"/>
      <c r="N25" s="176">
        <f>PRODUCT(M26,0.7)</f>
        <v>23100</v>
      </c>
      <c r="O25" s="176">
        <f>PRODUCT(M26,0.3)</f>
        <v>9900</v>
      </c>
    </row>
    <row r="26" spans="1:15" ht="15.75" thickBot="1">
      <c r="A26" s="85"/>
      <c r="B26" s="87"/>
      <c r="C26" s="89"/>
      <c r="D26" s="80"/>
      <c r="E26" s="80"/>
      <c r="F26" s="55" t="s">
        <v>112</v>
      </c>
      <c r="G26" s="55"/>
      <c r="H26" s="82"/>
      <c r="I26" s="80"/>
      <c r="J26" s="142"/>
      <c r="K26" s="147"/>
      <c r="L26" s="83"/>
      <c r="M26" s="163">
        <v>33000</v>
      </c>
      <c r="N26" s="176"/>
      <c r="O26" s="176"/>
    </row>
    <row r="27" spans="1:15" ht="36.75" customHeight="1" thickBot="1">
      <c r="A27" s="5">
        <v>17</v>
      </c>
      <c r="B27" s="26">
        <v>30111264</v>
      </c>
      <c r="C27" s="69" t="s">
        <v>33</v>
      </c>
      <c r="D27" s="69" t="s">
        <v>111</v>
      </c>
      <c r="E27" s="69" t="s">
        <v>112</v>
      </c>
      <c r="F27" s="69" t="s">
        <v>117</v>
      </c>
      <c r="G27" s="69"/>
      <c r="H27" s="77" t="s">
        <v>149</v>
      </c>
      <c r="I27" s="69" t="s">
        <v>148</v>
      </c>
      <c r="J27" s="132">
        <v>71801471</v>
      </c>
      <c r="K27" s="150">
        <v>11</v>
      </c>
      <c r="L27" s="25" t="s">
        <v>13</v>
      </c>
      <c r="M27" s="161">
        <v>25500</v>
      </c>
      <c r="N27" s="171">
        <f>PRODUCT(M27,0.7)</f>
        <v>17850</v>
      </c>
      <c r="O27" s="171">
        <f>PRODUCT(M27,0.3)</f>
        <v>7650</v>
      </c>
    </row>
    <row r="28" spans="1:15" ht="33" customHeight="1" thickBot="1">
      <c r="A28" s="5">
        <v>18</v>
      </c>
      <c r="B28" s="26">
        <v>30111264</v>
      </c>
      <c r="C28" s="7" t="s">
        <v>35</v>
      </c>
      <c r="D28" s="55" t="s">
        <v>111</v>
      </c>
      <c r="E28" s="55" t="s">
        <v>112</v>
      </c>
      <c r="F28" s="55" t="s">
        <v>124</v>
      </c>
      <c r="G28" s="55"/>
      <c r="H28" s="77" t="s">
        <v>36</v>
      </c>
      <c r="I28" s="51" t="s">
        <v>163</v>
      </c>
      <c r="J28" s="132">
        <v>93796584</v>
      </c>
      <c r="K28" s="150">
        <v>12</v>
      </c>
      <c r="L28" s="25" t="s">
        <v>47</v>
      </c>
      <c r="M28" s="161">
        <v>65000</v>
      </c>
      <c r="N28" s="171">
        <f>PRODUCT(M28,0.7)</f>
        <v>45500</v>
      </c>
      <c r="O28" s="171">
        <f>PRODUCT(M28,0.3)</f>
        <v>19500</v>
      </c>
    </row>
    <row r="29" spans="1:15" ht="15" customHeight="1">
      <c r="A29" s="84">
        <v>19</v>
      </c>
      <c r="B29" s="86">
        <v>30111264</v>
      </c>
      <c r="C29" s="88" t="s">
        <v>37</v>
      </c>
      <c r="D29" s="79" t="s">
        <v>111</v>
      </c>
      <c r="E29" s="54"/>
      <c r="F29" s="54" t="s">
        <v>120</v>
      </c>
      <c r="G29" s="54"/>
      <c r="H29" s="81" t="s">
        <v>38</v>
      </c>
      <c r="I29" s="79" t="s">
        <v>160</v>
      </c>
      <c r="J29" s="141">
        <v>91090125</v>
      </c>
      <c r="K29" s="147">
        <v>5</v>
      </c>
      <c r="L29" s="83" t="s">
        <v>13</v>
      </c>
      <c r="M29" s="167">
        <v>400</v>
      </c>
      <c r="N29" s="177">
        <f t="shared" ref="N29:N35" si="1">PRODUCT(M29,0.7)</f>
        <v>280</v>
      </c>
      <c r="O29" s="177">
        <f t="shared" ref="O29:O35" si="2">PRODUCT(M29,0.3)</f>
        <v>120</v>
      </c>
    </row>
    <row r="30" spans="1:15" ht="28.5" customHeight="1" thickBot="1">
      <c r="A30" s="85"/>
      <c r="B30" s="87"/>
      <c r="C30" s="89"/>
      <c r="D30" s="80"/>
      <c r="E30" s="55" t="s">
        <v>112</v>
      </c>
      <c r="F30" s="55" t="s">
        <v>121</v>
      </c>
      <c r="G30" s="55"/>
      <c r="H30" s="82"/>
      <c r="I30" s="80"/>
      <c r="J30" s="142"/>
      <c r="K30" s="147"/>
      <c r="L30" s="83"/>
      <c r="M30" s="167"/>
      <c r="N30" s="177"/>
      <c r="O30" s="177"/>
    </row>
    <row r="31" spans="1:15" ht="30" customHeight="1" thickBot="1">
      <c r="A31" s="5">
        <v>20</v>
      </c>
      <c r="B31" s="26">
        <v>30111264</v>
      </c>
      <c r="C31" s="7" t="s">
        <v>39</v>
      </c>
      <c r="D31" s="55" t="s">
        <v>111</v>
      </c>
      <c r="E31" s="55" t="s">
        <v>112</v>
      </c>
      <c r="F31" s="55" t="s">
        <v>126</v>
      </c>
      <c r="G31" s="55"/>
      <c r="H31" s="77" t="s">
        <v>40</v>
      </c>
      <c r="I31" s="51" t="s">
        <v>167</v>
      </c>
      <c r="J31" s="132">
        <v>97612785</v>
      </c>
      <c r="K31" s="150">
        <v>28</v>
      </c>
      <c r="L31" s="25" t="s">
        <v>13</v>
      </c>
      <c r="M31" s="161">
        <v>100</v>
      </c>
      <c r="N31" s="171">
        <f t="shared" si="1"/>
        <v>70</v>
      </c>
      <c r="O31" s="171">
        <f t="shared" si="2"/>
        <v>30</v>
      </c>
    </row>
    <row r="32" spans="1:15" ht="33.75" customHeight="1" thickBot="1">
      <c r="A32" s="5">
        <v>21</v>
      </c>
      <c r="B32" s="26">
        <v>30111264</v>
      </c>
      <c r="C32" s="7" t="s">
        <v>41</v>
      </c>
      <c r="D32" s="55" t="s">
        <v>111</v>
      </c>
      <c r="E32" s="55" t="s">
        <v>112</v>
      </c>
      <c r="F32" s="55" t="s">
        <v>131</v>
      </c>
      <c r="G32" s="55">
        <v>21</v>
      </c>
      <c r="H32" s="77" t="s">
        <v>42</v>
      </c>
      <c r="I32" s="51" t="s">
        <v>162</v>
      </c>
      <c r="J32" s="132">
        <v>75118183</v>
      </c>
      <c r="K32" s="150">
        <v>16</v>
      </c>
      <c r="L32" s="25" t="s">
        <v>13</v>
      </c>
      <c r="M32" s="161">
        <v>35000</v>
      </c>
      <c r="N32" s="171">
        <f t="shared" si="1"/>
        <v>24500</v>
      </c>
      <c r="O32" s="171">
        <f t="shared" si="2"/>
        <v>10500</v>
      </c>
    </row>
    <row r="33" spans="1:15" ht="39.75" customHeight="1">
      <c r="A33" s="66">
        <v>22</v>
      </c>
      <c r="B33" s="64">
        <v>30111265</v>
      </c>
      <c r="C33" s="78" t="s">
        <v>61</v>
      </c>
      <c r="D33" s="63" t="s">
        <v>111</v>
      </c>
      <c r="E33" s="63" t="s">
        <v>112</v>
      </c>
      <c r="F33" s="63" t="s">
        <v>133</v>
      </c>
      <c r="G33" s="63"/>
      <c r="H33" s="76" t="s">
        <v>60</v>
      </c>
      <c r="I33" s="63" t="s">
        <v>104</v>
      </c>
      <c r="J33" s="129">
        <v>3250022213</v>
      </c>
      <c r="K33" s="151">
        <v>120</v>
      </c>
      <c r="L33" s="67" t="s">
        <v>62</v>
      </c>
      <c r="M33" s="162">
        <v>370000</v>
      </c>
      <c r="N33" s="178">
        <f t="shared" si="1"/>
        <v>258999.99999999997</v>
      </c>
      <c r="O33" s="178">
        <f t="shared" si="2"/>
        <v>111000</v>
      </c>
    </row>
    <row r="34" spans="1:15" ht="31.5" customHeight="1" thickBot="1">
      <c r="A34" s="68">
        <v>23</v>
      </c>
      <c r="B34" s="65">
        <v>30105782</v>
      </c>
      <c r="C34" s="70" t="s">
        <v>136</v>
      </c>
      <c r="D34" s="71" t="s">
        <v>111</v>
      </c>
      <c r="E34" s="71" t="s">
        <v>112</v>
      </c>
      <c r="F34" s="71" t="s">
        <v>138</v>
      </c>
      <c r="G34" s="71"/>
      <c r="H34" s="152" t="s">
        <v>141</v>
      </c>
      <c r="I34" s="71" t="s">
        <v>168</v>
      </c>
      <c r="J34" s="130">
        <v>96944881</v>
      </c>
      <c r="K34" s="150">
        <v>13</v>
      </c>
      <c r="L34" s="73" t="s">
        <v>140</v>
      </c>
      <c r="M34" s="161">
        <v>9500</v>
      </c>
      <c r="N34" s="171">
        <f t="shared" si="1"/>
        <v>6650</v>
      </c>
      <c r="O34" s="171">
        <f t="shared" si="2"/>
        <v>2850</v>
      </c>
    </row>
    <row r="35" spans="1:15" ht="36.75" customHeight="1" thickBot="1">
      <c r="A35" s="68">
        <v>24</v>
      </c>
      <c r="B35" s="26">
        <v>30111264</v>
      </c>
      <c r="C35" s="72" t="s">
        <v>137</v>
      </c>
      <c r="D35" s="71" t="s">
        <v>111</v>
      </c>
      <c r="E35" s="71" t="s">
        <v>112</v>
      </c>
      <c r="F35" s="71" t="s">
        <v>139</v>
      </c>
      <c r="G35" s="71"/>
      <c r="H35" s="152" t="s">
        <v>143</v>
      </c>
      <c r="I35" s="71" t="s">
        <v>161</v>
      </c>
      <c r="J35" s="130">
        <v>96943047</v>
      </c>
      <c r="K35" s="150">
        <v>17</v>
      </c>
      <c r="L35" s="73" t="s">
        <v>142</v>
      </c>
      <c r="M35" s="161">
        <v>7000</v>
      </c>
      <c r="N35" s="171">
        <f t="shared" si="1"/>
        <v>4900</v>
      </c>
      <c r="O35" s="171">
        <f t="shared" si="2"/>
        <v>2100</v>
      </c>
    </row>
    <row r="36" spans="1:15" ht="15">
      <c r="C36" s="46"/>
      <c r="D36" s="61"/>
      <c r="E36" s="61"/>
      <c r="F36" s="61"/>
      <c r="G36" s="61"/>
      <c r="L36" s="181" t="s">
        <v>169</v>
      </c>
      <c r="M36" s="180">
        <f>SUM(M3:M35)</f>
        <v>4279700</v>
      </c>
    </row>
  </sheetData>
  <mergeCells count="104">
    <mergeCell ref="I5:I6"/>
    <mergeCell ref="I7:I8"/>
    <mergeCell ref="I11:I12"/>
    <mergeCell ref="I15:I16"/>
    <mergeCell ref="I18:I19"/>
    <mergeCell ref="N11:N12"/>
    <mergeCell ref="O11:O12"/>
    <mergeCell ref="N25:N26"/>
    <mergeCell ref="O25:O26"/>
    <mergeCell ref="L18:L19"/>
    <mergeCell ref="K11:K12"/>
    <mergeCell ref="L11:L12"/>
    <mergeCell ref="J18:J19"/>
    <mergeCell ref="N29:N30"/>
    <mergeCell ref="O29:O30"/>
    <mergeCell ref="N15:N16"/>
    <mergeCell ref="N18:N19"/>
    <mergeCell ref="N20:N21"/>
    <mergeCell ref="N22:N23"/>
    <mergeCell ref="O15:O16"/>
    <mergeCell ref="O22:O23"/>
    <mergeCell ref="O18:O19"/>
    <mergeCell ref="O20:O21"/>
    <mergeCell ref="A1:A2"/>
    <mergeCell ref="C1:C2"/>
    <mergeCell ref="H1:H2"/>
    <mergeCell ref="A5:A6"/>
    <mergeCell ref="C5:C6"/>
    <mergeCell ref="H5:H6"/>
    <mergeCell ref="D1:G1"/>
    <mergeCell ref="D5:D6"/>
    <mergeCell ref="E5:E6"/>
    <mergeCell ref="F5:F6"/>
    <mergeCell ref="A7:A8"/>
    <mergeCell ref="C7:C8"/>
    <mergeCell ref="H7:H8"/>
    <mergeCell ref="A11:A12"/>
    <mergeCell ref="B11:B12"/>
    <mergeCell ref="C11:C12"/>
    <mergeCell ref="H11:H12"/>
    <mergeCell ref="D7:D8"/>
    <mergeCell ref="E7:E8"/>
    <mergeCell ref="F7:F8"/>
    <mergeCell ref="E11:E12"/>
    <mergeCell ref="F11:F12"/>
    <mergeCell ref="D11:D12"/>
    <mergeCell ref="A15:A16"/>
    <mergeCell ref="B15:B16"/>
    <mergeCell ref="C15:C16"/>
    <mergeCell ref="H15:H16"/>
    <mergeCell ref="J15:J16"/>
    <mergeCell ref="K15:K16"/>
    <mergeCell ref="L15:L16"/>
    <mergeCell ref="A18:A19"/>
    <mergeCell ref="B18:B19"/>
    <mergeCell ref="C18:C19"/>
    <mergeCell ref="H18:H19"/>
    <mergeCell ref="K18:K19"/>
    <mergeCell ref="C22:C23"/>
    <mergeCell ref="H22:H23"/>
    <mergeCell ref="J22:J23"/>
    <mergeCell ref="K22:K23"/>
    <mergeCell ref="L22:L23"/>
    <mergeCell ref="A20:A21"/>
    <mergeCell ref="B20:B21"/>
    <mergeCell ref="C20:C21"/>
    <mergeCell ref="H20:H21"/>
    <mergeCell ref="J20:J21"/>
    <mergeCell ref="K20:K21"/>
    <mergeCell ref="I20:I21"/>
    <mergeCell ref="I22:I23"/>
    <mergeCell ref="M29:M30"/>
    <mergeCell ref="M22:M23"/>
    <mergeCell ref="M20:M21"/>
    <mergeCell ref="M18:M19"/>
    <mergeCell ref="M15:M16"/>
    <mergeCell ref="L25:L26"/>
    <mergeCell ref="A29:A30"/>
    <mergeCell ref="B29:B30"/>
    <mergeCell ref="C29:C30"/>
    <mergeCell ref="H29:H30"/>
    <mergeCell ref="J29:J30"/>
    <mergeCell ref="K29:K30"/>
    <mergeCell ref="L29:L30"/>
    <mergeCell ref="A25:A26"/>
    <mergeCell ref="B25:B26"/>
    <mergeCell ref="C25:C26"/>
    <mergeCell ref="H25:H26"/>
    <mergeCell ref="J25:J26"/>
    <mergeCell ref="K25:K26"/>
    <mergeCell ref="I25:I26"/>
    <mergeCell ref="I29:I30"/>
    <mergeCell ref="L20:L21"/>
    <mergeCell ref="A22:A23"/>
    <mergeCell ref="B22:B23"/>
    <mergeCell ref="D29:D30"/>
    <mergeCell ref="E25:E26"/>
    <mergeCell ref="E22:E23"/>
    <mergeCell ref="E20:E21"/>
    <mergeCell ref="E18:E19"/>
    <mergeCell ref="D18:D19"/>
    <mergeCell ref="D22:D23"/>
    <mergeCell ref="D25:D26"/>
    <mergeCell ref="E15:E16"/>
  </mergeCell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39"/>
  <sheetViews>
    <sheetView topLeftCell="R11" workbookViewId="0">
      <selection activeCell="Y19" sqref="Y19"/>
    </sheetView>
  </sheetViews>
  <sheetFormatPr defaultRowHeight="14.25"/>
  <cols>
    <col min="1" max="1" width="5.25" hidden="1" customWidth="1"/>
    <col min="2" max="2" width="14.25" hidden="1" customWidth="1"/>
    <col min="3" max="3" width="27.125" customWidth="1"/>
    <col min="4" max="4" width="19.75" hidden="1" customWidth="1"/>
    <col min="5" max="5" width="13" hidden="1" customWidth="1"/>
    <col min="6" max="6" width="10.375" hidden="1" customWidth="1"/>
    <col min="7" max="7" width="12" customWidth="1"/>
    <col min="8" max="13" width="0" hidden="1" customWidth="1"/>
    <col min="14" max="14" width="12.375" customWidth="1"/>
    <col min="24" max="24" width="22.25" customWidth="1"/>
    <col min="25" max="25" width="20.5" customWidth="1"/>
    <col min="26" max="26" width="27.25" customWidth="1"/>
  </cols>
  <sheetData>
    <row r="1" spans="1:30" ht="84">
      <c r="A1" s="105" t="s">
        <v>0</v>
      </c>
      <c r="B1" s="1" t="s">
        <v>1</v>
      </c>
      <c r="C1" s="107" t="s">
        <v>2</v>
      </c>
      <c r="D1" s="109" t="s">
        <v>3</v>
      </c>
      <c r="E1" s="39"/>
      <c r="F1" s="2" t="s">
        <v>48</v>
      </c>
      <c r="G1" s="2" t="s">
        <v>50</v>
      </c>
      <c r="H1" s="27" t="s">
        <v>43</v>
      </c>
      <c r="I1" s="27" t="s">
        <v>51</v>
      </c>
      <c r="J1" s="27" t="s">
        <v>52</v>
      </c>
      <c r="K1" s="27" t="s">
        <v>53</v>
      </c>
      <c r="L1" s="27" t="s">
        <v>54</v>
      </c>
      <c r="M1" s="27" t="s">
        <v>55</v>
      </c>
      <c r="N1" s="47" t="s">
        <v>65</v>
      </c>
      <c r="O1" s="47" t="s">
        <v>66</v>
      </c>
      <c r="P1" s="47" t="s">
        <v>67</v>
      </c>
      <c r="Q1" s="47" t="s">
        <v>68</v>
      </c>
      <c r="R1" s="47" t="s">
        <v>69</v>
      </c>
      <c r="S1" s="47" t="s">
        <v>70</v>
      </c>
      <c r="T1" s="47" t="s">
        <v>71</v>
      </c>
      <c r="U1" s="47" t="s">
        <v>72</v>
      </c>
      <c r="V1" s="47" t="s">
        <v>73</v>
      </c>
      <c r="W1" s="47" t="s">
        <v>74</v>
      </c>
      <c r="X1" s="47" t="s">
        <v>75</v>
      </c>
      <c r="Y1" s="47" t="s">
        <v>76</v>
      </c>
    </row>
    <row r="2" spans="1:30" ht="15.75" thickBot="1">
      <c r="A2" s="106"/>
      <c r="B2" s="3"/>
      <c r="C2" s="108"/>
      <c r="D2" s="110"/>
      <c r="E2" s="40" t="s">
        <v>4</v>
      </c>
      <c r="F2" s="4" t="s">
        <v>5</v>
      </c>
      <c r="G2" s="4"/>
      <c r="H2" s="28" t="s">
        <v>5</v>
      </c>
      <c r="I2" s="28" t="s">
        <v>5</v>
      </c>
      <c r="J2" s="28" t="s">
        <v>5</v>
      </c>
      <c r="K2" s="28" t="s">
        <v>5</v>
      </c>
      <c r="L2" s="28" t="s">
        <v>5</v>
      </c>
      <c r="M2" s="28" t="s">
        <v>5</v>
      </c>
      <c r="N2" s="28" t="s">
        <v>77</v>
      </c>
      <c r="O2" s="28" t="s">
        <v>77</v>
      </c>
      <c r="P2" s="28" t="s">
        <v>77</v>
      </c>
      <c r="Q2" s="28" t="s">
        <v>77</v>
      </c>
      <c r="R2" s="28" t="s">
        <v>77</v>
      </c>
      <c r="S2" s="28" t="s">
        <v>77</v>
      </c>
      <c r="T2" s="28" t="s">
        <v>77</v>
      </c>
      <c r="U2" s="28" t="s">
        <v>77</v>
      </c>
      <c r="V2" s="28" t="s">
        <v>77</v>
      </c>
      <c r="W2" s="28" t="s">
        <v>77</v>
      </c>
      <c r="X2" s="28" t="s">
        <v>77</v>
      </c>
      <c r="Y2" s="28" t="s">
        <v>77</v>
      </c>
      <c r="AA2" s="52" t="s">
        <v>102</v>
      </c>
    </row>
    <row r="3" spans="1:30" ht="15.75" thickBot="1">
      <c r="A3" s="41">
        <v>1</v>
      </c>
      <c r="B3" s="6">
        <v>50008562</v>
      </c>
      <c r="C3" s="42" t="s">
        <v>6</v>
      </c>
      <c r="D3" s="42">
        <v>4061009322</v>
      </c>
      <c r="E3" s="42">
        <v>94945597</v>
      </c>
      <c r="F3" s="4">
        <v>450</v>
      </c>
      <c r="G3" s="16" t="s">
        <v>9</v>
      </c>
      <c r="H3" s="32">
        <v>5068598</v>
      </c>
      <c r="I3" s="33"/>
      <c r="J3" s="33"/>
      <c r="K3" s="33">
        <v>876320</v>
      </c>
      <c r="L3" s="33">
        <v>636850</v>
      </c>
      <c r="M3" s="33">
        <v>3555428</v>
      </c>
      <c r="N3" s="48"/>
      <c r="T3" t="s">
        <v>98</v>
      </c>
      <c r="X3" t="s">
        <v>91</v>
      </c>
      <c r="Y3" t="s">
        <v>80</v>
      </c>
      <c r="Z3" t="s">
        <v>81</v>
      </c>
      <c r="AA3">
        <v>427272</v>
      </c>
      <c r="AB3">
        <v>303174</v>
      </c>
      <c r="AC3">
        <v>1983948</v>
      </c>
      <c r="AD3">
        <f>SUM(AA3:AC3)</f>
        <v>2714394</v>
      </c>
    </row>
    <row r="4" spans="1:30" ht="15.75" thickBot="1">
      <c r="A4" s="41">
        <v>2</v>
      </c>
      <c r="B4" s="6">
        <v>50008562</v>
      </c>
      <c r="C4" s="42" t="s">
        <v>7</v>
      </c>
      <c r="D4" s="42">
        <v>4061009323</v>
      </c>
      <c r="E4" s="8">
        <v>94945580</v>
      </c>
      <c r="F4" s="9">
        <v>450</v>
      </c>
      <c r="G4" s="16" t="s">
        <v>9</v>
      </c>
      <c r="H4" s="32">
        <v>3908722</v>
      </c>
      <c r="I4" s="33"/>
      <c r="J4" s="33"/>
      <c r="K4" s="33">
        <v>660988</v>
      </c>
      <c r="L4" s="33">
        <v>484560</v>
      </c>
      <c r="M4" s="33">
        <v>2763174</v>
      </c>
      <c r="T4" t="s">
        <v>99</v>
      </c>
      <c r="X4" t="s">
        <v>92</v>
      </c>
      <c r="Y4" t="s">
        <v>82</v>
      </c>
      <c r="AA4">
        <v>284058</v>
      </c>
      <c r="AB4">
        <v>217938</v>
      </c>
      <c r="AC4">
        <v>1341924</v>
      </c>
      <c r="AD4">
        <f>SUM(AA4:AC4)</f>
        <v>1843920</v>
      </c>
    </row>
    <row r="5" spans="1:30" ht="15">
      <c r="A5" s="84">
        <v>3</v>
      </c>
      <c r="B5" s="10"/>
      <c r="C5" s="88" t="s">
        <v>8</v>
      </c>
      <c r="D5" s="111">
        <v>4061009050</v>
      </c>
      <c r="E5" s="11"/>
      <c r="F5" s="12"/>
      <c r="G5" s="9"/>
      <c r="H5" s="30"/>
      <c r="I5" s="34"/>
      <c r="J5" s="34"/>
      <c r="K5" s="34"/>
      <c r="L5" s="34"/>
      <c r="M5" s="34"/>
    </row>
    <row r="6" spans="1:30" ht="15.75" thickBot="1">
      <c r="A6" s="85"/>
      <c r="B6" s="13">
        <v>50008564</v>
      </c>
      <c r="C6" s="89"/>
      <c r="D6" s="112"/>
      <c r="E6" s="14">
        <v>3251000485</v>
      </c>
      <c r="F6" s="15">
        <v>42</v>
      </c>
      <c r="G6" s="16" t="s">
        <v>9</v>
      </c>
      <c r="H6" s="31">
        <v>232020</v>
      </c>
      <c r="I6" s="35"/>
      <c r="J6" s="35"/>
      <c r="K6" s="35">
        <v>44176</v>
      </c>
      <c r="L6" s="35">
        <v>27842</v>
      </c>
      <c r="M6" s="35">
        <v>187844</v>
      </c>
      <c r="S6" t="s">
        <v>101</v>
      </c>
      <c r="X6" t="s">
        <v>90</v>
      </c>
      <c r="Y6" t="s">
        <v>83</v>
      </c>
      <c r="AA6">
        <v>25614</v>
      </c>
      <c r="AB6">
        <v>84186</v>
      </c>
      <c r="AD6">
        <f>SUM(AA6:AB6)</f>
        <v>109800</v>
      </c>
    </row>
    <row r="7" spans="1:30" ht="15">
      <c r="A7" s="99">
        <v>4</v>
      </c>
      <c r="B7" s="17"/>
      <c r="C7" s="101" t="s">
        <v>10</v>
      </c>
      <c r="D7" s="103">
        <v>4061009051</v>
      </c>
      <c r="E7" s="18"/>
      <c r="F7" s="19"/>
      <c r="G7" s="20"/>
      <c r="H7" s="30"/>
      <c r="I7" s="34"/>
      <c r="J7" s="34"/>
      <c r="K7" s="34"/>
      <c r="L7" s="34"/>
      <c r="M7" s="34"/>
    </row>
    <row r="8" spans="1:30" ht="15.75" thickBot="1">
      <c r="A8" s="100"/>
      <c r="B8" s="21">
        <v>50008564</v>
      </c>
      <c r="C8" s="102"/>
      <c r="D8" s="104"/>
      <c r="E8" s="22">
        <v>3030010551</v>
      </c>
      <c r="F8" s="23">
        <v>42</v>
      </c>
      <c r="G8" s="16" t="s">
        <v>9</v>
      </c>
      <c r="H8" s="31">
        <v>7902</v>
      </c>
      <c r="I8" s="35"/>
      <c r="J8" s="35"/>
      <c r="K8" s="35">
        <v>1343</v>
      </c>
      <c r="L8" s="35">
        <v>948</v>
      </c>
      <c r="M8" s="35">
        <v>5611</v>
      </c>
      <c r="X8" t="s">
        <v>89</v>
      </c>
      <c r="Y8">
        <v>0.5</v>
      </c>
    </row>
    <row r="9" spans="1:30" ht="15.75" thickBot="1">
      <c r="A9" s="41">
        <v>5</v>
      </c>
      <c r="B9" s="6">
        <v>50008563</v>
      </c>
      <c r="C9" s="42" t="s">
        <v>11</v>
      </c>
      <c r="D9" s="42">
        <v>4061009296</v>
      </c>
      <c r="E9" s="42">
        <v>3030006281</v>
      </c>
      <c r="F9" s="24">
        <v>50</v>
      </c>
      <c r="G9" s="16" t="s">
        <v>9</v>
      </c>
      <c r="H9" s="29" t="s">
        <v>49</v>
      </c>
      <c r="I9" s="33"/>
      <c r="J9" s="33"/>
      <c r="K9" s="33">
        <v>50148</v>
      </c>
      <c r="L9" s="33">
        <v>71043</v>
      </c>
      <c r="M9" s="33">
        <v>296711</v>
      </c>
      <c r="S9">
        <v>16395</v>
      </c>
      <c r="X9">
        <v>11164</v>
      </c>
      <c r="Y9" t="s">
        <v>84</v>
      </c>
      <c r="AD9">
        <v>165354</v>
      </c>
    </row>
    <row r="10" spans="1:30" ht="15.75" thickBot="1">
      <c r="A10" s="41">
        <v>6</v>
      </c>
      <c r="B10" s="6">
        <v>50008007</v>
      </c>
      <c r="C10" s="42" t="s">
        <v>12</v>
      </c>
      <c r="D10" s="42">
        <v>4061012435</v>
      </c>
      <c r="E10" s="42"/>
      <c r="F10" s="24">
        <v>16</v>
      </c>
      <c r="G10" s="4" t="s">
        <v>13</v>
      </c>
      <c r="H10" s="32">
        <v>42692</v>
      </c>
      <c r="I10" s="38">
        <f>PRODUCT(H10,0.7)</f>
        <v>29884.399999999998</v>
      </c>
      <c r="J10" s="38">
        <f>PRODUCT(H10,0.3)</f>
        <v>12807.6</v>
      </c>
      <c r="K10" s="33"/>
      <c r="L10" s="33"/>
      <c r="M10" s="33"/>
      <c r="T10">
        <v>1382</v>
      </c>
      <c r="U10">
        <v>1339</v>
      </c>
      <c r="X10">
        <v>1109</v>
      </c>
      <c r="Y10">
        <v>1088</v>
      </c>
      <c r="AD10">
        <v>14946</v>
      </c>
    </row>
    <row r="11" spans="1:30" ht="15">
      <c r="A11" s="84">
        <v>7</v>
      </c>
      <c r="B11" s="86">
        <v>30111264</v>
      </c>
      <c r="C11" s="88" t="s">
        <v>14</v>
      </c>
      <c r="D11" s="79" t="s">
        <v>15</v>
      </c>
      <c r="E11" s="43"/>
      <c r="F11" s="83">
        <v>12</v>
      </c>
      <c r="G11" s="83" t="s">
        <v>16</v>
      </c>
      <c r="H11" s="30"/>
      <c r="I11" s="120">
        <f>PRODUCT(H12,0.7)</f>
        <v>14624.4</v>
      </c>
      <c r="J11" s="120">
        <f>PRODUCT(H12,0.3)</f>
        <v>6267.5999999999995</v>
      </c>
    </row>
    <row r="12" spans="1:30" ht="15.75" thickBot="1">
      <c r="A12" s="85"/>
      <c r="B12" s="87"/>
      <c r="C12" s="89"/>
      <c r="D12" s="80"/>
      <c r="E12" s="44">
        <v>90313211</v>
      </c>
      <c r="F12" s="83"/>
      <c r="G12" s="83"/>
      <c r="H12" s="31">
        <v>20892</v>
      </c>
      <c r="I12" s="121"/>
      <c r="J12" s="121"/>
      <c r="W12" s="126">
        <v>250</v>
      </c>
      <c r="X12" s="126"/>
      <c r="Y12">
        <v>1156</v>
      </c>
      <c r="AD12">
        <v>13872</v>
      </c>
    </row>
    <row r="13" spans="1:30" ht="15.75" thickBot="1">
      <c r="A13" s="41">
        <v>8</v>
      </c>
      <c r="B13" s="6">
        <v>50008015</v>
      </c>
      <c r="C13" s="42" t="s">
        <v>17</v>
      </c>
      <c r="D13" s="42">
        <v>4061009256</v>
      </c>
      <c r="E13" s="42">
        <v>87718852</v>
      </c>
      <c r="F13" s="4">
        <v>22</v>
      </c>
      <c r="G13" s="4" t="s">
        <v>13</v>
      </c>
      <c r="H13" s="32">
        <v>70372</v>
      </c>
      <c r="I13" s="38">
        <f>PRODUCT(H13,0.7)</f>
        <v>49260.399999999994</v>
      </c>
      <c r="J13" s="38">
        <f t="shared" ref="J13:J22" si="0">PRODUCT(H13,0.3)</f>
        <v>21111.599999999999</v>
      </c>
      <c r="X13">
        <v>2739</v>
      </c>
      <c r="Y13">
        <v>3182</v>
      </c>
    </row>
    <row r="14" spans="1:30" ht="15.75" thickBot="1">
      <c r="A14" s="41">
        <v>9</v>
      </c>
      <c r="B14" s="6">
        <v>50008015</v>
      </c>
      <c r="C14" s="42" t="s">
        <v>18</v>
      </c>
      <c r="D14" s="42">
        <v>4061009257</v>
      </c>
      <c r="E14" s="42"/>
      <c r="F14" s="4">
        <v>22</v>
      </c>
      <c r="G14" s="4" t="s">
        <v>13</v>
      </c>
      <c r="H14" s="32">
        <v>0</v>
      </c>
      <c r="I14" s="36">
        <v>0</v>
      </c>
      <c r="J14" s="38">
        <f t="shared" si="0"/>
        <v>0</v>
      </c>
      <c r="T14">
        <v>2554</v>
      </c>
      <c r="AD14">
        <v>30648</v>
      </c>
    </row>
    <row r="15" spans="1:30">
      <c r="A15" s="84">
        <v>10</v>
      </c>
      <c r="B15" s="86">
        <v>30111264</v>
      </c>
      <c r="C15" s="88" t="s">
        <v>19</v>
      </c>
      <c r="D15" s="79" t="s">
        <v>20</v>
      </c>
      <c r="E15" s="79">
        <v>90155099</v>
      </c>
      <c r="F15" s="83">
        <v>12</v>
      </c>
      <c r="G15" s="83" t="s">
        <v>13</v>
      </c>
      <c r="H15" s="122" t="s">
        <v>46</v>
      </c>
      <c r="I15" s="122">
        <v>20738</v>
      </c>
      <c r="J15" s="120">
        <v>8888</v>
      </c>
    </row>
    <row r="16" spans="1:30" ht="15" thickBot="1">
      <c r="A16" s="85"/>
      <c r="B16" s="87"/>
      <c r="C16" s="89"/>
      <c r="D16" s="80"/>
      <c r="E16" s="80"/>
      <c r="F16" s="83"/>
      <c r="G16" s="83"/>
      <c r="H16" s="123"/>
      <c r="I16" s="123"/>
      <c r="J16" s="121"/>
      <c r="W16">
        <v>1029</v>
      </c>
      <c r="X16">
        <v>619</v>
      </c>
      <c r="Y16">
        <v>1305</v>
      </c>
      <c r="AD16">
        <v>14004</v>
      </c>
    </row>
    <row r="17" spans="1:30" ht="15.75" thickBot="1">
      <c r="A17" s="41">
        <v>11</v>
      </c>
      <c r="B17" s="6">
        <v>30111264</v>
      </c>
      <c r="C17" s="42" t="s">
        <v>21</v>
      </c>
      <c r="D17" s="42" t="s">
        <v>22</v>
      </c>
      <c r="E17" s="42">
        <v>90945843</v>
      </c>
      <c r="F17" s="45">
        <v>7</v>
      </c>
      <c r="G17" s="4" t="s">
        <v>13</v>
      </c>
      <c r="H17" s="32">
        <v>810</v>
      </c>
      <c r="I17" s="38">
        <f>PRODUCT(H17,0.7)</f>
        <v>567</v>
      </c>
      <c r="J17" s="38">
        <f t="shared" si="0"/>
        <v>243</v>
      </c>
      <c r="S17">
        <v>27</v>
      </c>
      <c r="V17" s="126">
        <v>53</v>
      </c>
      <c r="W17" s="126"/>
      <c r="X17" s="126"/>
      <c r="Y17">
        <v>49</v>
      </c>
    </row>
    <row r="18" spans="1:30" ht="15">
      <c r="A18" s="84">
        <v>12</v>
      </c>
      <c r="B18" s="86">
        <v>30111264</v>
      </c>
      <c r="C18" s="88" t="s">
        <v>23</v>
      </c>
      <c r="D18" s="79" t="s">
        <v>24</v>
      </c>
      <c r="E18" s="43"/>
      <c r="F18" s="83">
        <v>3</v>
      </c>
      <c r="G18" s="83" t="s">
        <v>13</v>
      </c>
      <c r="H18" s="124" t="s">
        <v>45</v>
      </c>
      <c r="I18" s="120">
        <v>803</v>
      </c>
      <c r="J18" s="120">
        <v>345</v>
      </c>
    </row>
    <row r="19" spans="1:30" ht="15.75" thickBot="1">
      <c r="A19" s="85"/>
      <c r="B19" s="87"/>
      <c r="C19" s="89"/>
      <c r="D19" s="80"/>
      <c r="E19" s="44">
        <v>71802965</v>
      </c>
      <c r="F19" s="83"/>
      <c r="G19" s="83"/>
      <c r="H19" s="124"/>
      <c r="I19" s="121"/>
      <c r="J19" s="121"/>
      <c r="V19" s="126">
        <v>117</v>
      </c>
      <c r="W19" s="126"/>
      <c r="X19" s="126"/>
      <c r="Y19">
        <v>43</v>
      </c>
    </row>
    <row r="20" spans="1:30">
      <c r="A20" s="84">
        <v>13</v>
      </c>
      <c r="B20" s="90">
        <v>30111264</v>
      </c>
      <c r="C20" s="88" t="s">
        <v>25</v>
      </c>
      <c r="D20" s="79" t="s">
        <v>26</v>
      </c>
      <c r="E20" s="79">
        <v>91441513</v>
      </c>
      <c r="F20" s="83">
        <v>8</v>
      </c>
      <c r="G20" s="83" t="s">
        <v>16</v>
      </c>
      <c r="H20" s="124" t="s">
        <v>44</v>
      </c>
      <c r="I20" s="120">
        <v>2749</v>
      </c>
      <c r="J20" s="120">
        <v>1179</v>
      </c>
    </row>
    <row r="21" spans="1:30" ht="15" thickBot="1">
      <c r="A21" s="85"/>
      <c r="B21" s="87"/>
      <c r="C21" s="89"/>
      <c r="D21" s="80"/>
      <c r="E21" s="80"/>
      <c r="F21" s="83"/>
      <c r="G21" s="83"/>
      <c r="H21" s="124"/>
      <c r="I21" s="121"/>
      <c r="J21" s="121"/>
      <c r="W21" s="126">
        <v>453</v>
      </c>
      <c r="X21" s="126"/>
      <c r="Y21">
        <v>116</v>
      </c>
    </row>
    <row r="22" spans="1:30">
      <c r="A22" s="84">
        <v>14</v>
      </c>
      <c r="B22" s="86">
        <v>30111264</v>
      </c>
      <c r="C22" s="88" t="s">
        <v>27</v>
      </c>
      <c r="D22" s="79" t="s">
        <v>28</v>
      </c>
      <c r="E22" s="79">
        <v>93925380</v>
      </c>
      <c r="F22" s="83">
        <v>4</v>
      </c>
      <c r="G22" s="83" t="s">
        <v>13</v>
      </c>
      <c r="H22" s="124">
        <v>3090</v>
      </c>
      <c r="I22" s="120">
        <f t="shared" ref="I22" si="1">PRODUCT(H22,0.7)</f>
        <v>2163</v>
      </c>
      <c r="J22" s="120">
        <f t="shared" si="0"/>
        <v>927</v>
      </c>
    </row>
    <row r="23" spans="1:30" ht="15" thickBot="1">
      <c r="A23" s="85"/>
      <c r="B23" s="87"/>
      <c r="C23" s="89"/>
      <c r="D23" s="80"/>
      <c r="E23" s="80"/>
      <c r="F23" s="83"/>
      <c r="G23" s="83"/>
      <c r="H23" s="124"/>
      <c r="I23" s="121"/>
      <c r="J23" s="121"/>
      <c r="V23" s="126">
        <v>719</v>
      </c>
      <c r="W23" s="126"/>
      <c r="X23" s="126"/>
      <c r="Y23">
        <v>29</v>
      </c>
    </row>
    <row r="24" spans="1:30" ht="15.75" thickBot="1">
      <c r="A24" s="41">
        <v>15</v>
      </c>
      <c r="B24" s="6">
        <v>30105811</v>
      </c>
      <c r="C24" s="42" t="s">
        <v>29</v>
      </c>
      <c r="D24" s="42" t="s">
        <v>30</v>
      </c>
      <c r="E24" s="42">
        <v>71938978</v>
      </c>
      <c r="F24" s="4">
        <v>8</v>
      </c>
      <c r="G24" s="4" t="s">
        <v>47</v>
      </c>
      <c r="H24" s="32">
        <v>74662</v>
      </c>
      <c r="I24" s="37">
        <f>PRODUCT(H24,0.7)</f>
        <v>52263.399999999994</v>
      </c>
      <c r="J24" s="37">
        <f>PRODUCT(H24,0.3)</f>
        <v>22398.6</v>
      </c>
      <c r="U24" t="s">
        <v>97</v>
      </c>
      <c r="W24" s="126" t="s">
        <v>95</v>
      </c>
      <c r="X24" s="126"/>
      <c r="Y24" t="s">
        <v>79</v>
      </c>
      <c r="Z24" t="s">
        <v>87</v>
      </c>
    </row>
    <row r="25" spans="1:30">
      <c r="A25" s="84">
        <v>16</v>
      </c>
      <c r="B25" s="86">
        <v>30105782</v>
      </c>
      <c r="C25" s="88" t="s">
        <v>31</v>
      </c>
      <c r="D25" s="79" t="s">
        <v>32</v>
      </c>
      <c r="E25" s="79">
        <v>70563057</v>
      </c>
      <c r="F25" s="83">
        <v>8</v>
      </c>
      <c r="G25" s="83" t="s">
        <v>13</v>
      </c>
      <c r="H25" s="30"/>
      <c r="I25" s="127">
        <f>PRODUCT(H26,0.7)</f>
        <v>58297.399999999994</v>
      </c>
      <c r="J25" s="127">
        <f>PRODUCT(H26,0.3)</f>
        <v>24984.6</v>
      </c>
    </row>
    <row r="26" spans="1:30" ht="15" thickBot="1">
      <c r="A26" s="85"/>
      <c r="B26" s="87"/>
      <c r="C26" s="89"/>
      <c r="D26" s="80"/>
      <c r="E26" s="80"/>
      <c r="F26" s="83"/>
      <c r="G26" s="83"/>
      <c r="H26" s="31">
        <v>83282</v>
      </c>
      <c r="I26" s="127"/>
      <c r="J26" s="127"/>
      <c r="U26" t="s">
        <v>96</v>
      </c>
      <c r="W26" s="126" t="s">
        <v>93</v>
      </c>
      <c r="X26" s="126"/>
      <c r="Y26" t="s">
        <v>79</v>
      </c>
      <c r="AA26">
        <v>6180</v>
      </c>
      <c r="AB26">
        <v>30528</v>
      </c>
      <c r="AD26">
        <f>SUM(AA26:AB26)</f>
        <v>36708</v>
      </c>
    </row>
    <row r="27" spans="1:30" ht="15.75" thickBot="1">
      <c r="A27" s="41">
        <v>17</v>
      </c>
      <c r="B27" s="26">
        <v>30111264</v>
      </c>
      <c r="C27" s="42" t="s">
        <v>33</v>
      </c>
      <c r="D27" s="42" t="s">
        <v>34</v>
      </c>
      <c r="E27" s="42">
        <v>71801471</v>
      </c>
      <c r="F27" s="45">
        <v>6</v>
      </c>
      <c r="G27" s="45" t="s">
        <v>13</v>
      </c>
      <c r="H27" s="32">
        <v>54530</v>
      </c>
      <c r="I27" s="38">
        <f>PRODUCT(H27,0.7)</f>
        <v>38171</v>
      </c>
      <c r="J27" s="38">
        <f>PRODUCT(H27,0.3)</f>
        <v>16359</v>
      </c>
      <c r="W27" s="126">
        <v>3577</v>
      </c>
      <c r="X27" s="126"/>
      <c r="Y27">
        <v>2106</v>
      </c>
      <c r="AD27">
        <v>25272</v>
      </c>
    </row>
    <row r="28" spans="1:30" ht="15.75" thickBot="1">
      <c r="A28" s="41">
        <v>18</v>
      </c>
      <c r="B28" s="26">
        <v>30111264</v>
      </c>
      <c r="C28" s="42" t="s">
        <v>35</v>
      </c>
      <c r="D28" s="42" t="s">
        <v>36</v>
      </c>
      <c r="E28" s="42">
        <v>93796584</v>
      </c>
      <c r="F28" s="45">
        <v>12</v>
      </c>
      <c r="G28" s="45" t="s">
        <v>47</v>
      </c>
      <c r="H28" s="32">
        <v>141096</v>
      </c>
      <c r="I28" s="38">
        <f>PRODUCT(H28,0.7)</f>
        <v>98767.2</v>
      </c>
      <c r="J28" s="38">
        <f>PRODUCT(H28,0.3)</f>
        <v>42328.799999999996</v>
      </c>
      <c r="V28" s="126">
        <v>9553</v>
      </c>
      <c r="W28" s="126"/>
      <c r="X28" s="126"/>
      <c r="Y28">
        <v>4379</v>
      </c>
    </row>
    <row r="29" spans="1:30">
      <c r="A29" s="84">
        <v>19</v>
      </c>
      <c r="B29" s="86">
        <v>30111264</v>
      </c>
      <c r="C29" s="88" t="s">
        <v>37</v>
      </c>
      <c r="D29" s="79" t="s">
        <v>38</v>
      </c>
      <c r="E29" s="79">
        <v>91090125</v>
      </c>
      <c r="F29" s="83">
        <v>5</v>
      </c>
      <c r="G29" s="83" t="s">
        <v>13</v>
      </c>
      <c r="H29" s="124">
        <v>960</v>
      </c>
      <c r="I29" s="125">
        <f t="shared" ref="I29:I32" si="2">PRODUCT(H29,0.7)</f>
        <v>672</v>
      </c>
      <c r="J29" s="125">
        <f t="shared" ref="J29:J32" si="3">PRODUCT(H29,0.3)</f>
        <v>288</v>
      </c>
    </row>
    <row r="30" spans="1:30" ht="15" thickBot="1">
      <c r="A30" s="85"/>
      <c r="B30" s="87"/>
      <c r="C30" s="89"/>
      <c r="D30" s="80"/>
      <c r="E30" s="80"/>
      <c r="F30" s="83"/>
      <c r="G30" s="83"/>
      <c r="H30" s="124"/>
      <c r="I30" s="125"/>
      <c r="J30" s="125"/>
      <c r="T30">
        <v>20</v>
      </c>
      <c r="X30">
        <v>56</v>
      </c>
      <c r="Y30">
        <v>34</v>
      </c>
    </row>
    <row r="31" spans="1:30" ht="15.75" thickBot="1">
      <c r="A31" s="41">
        <v>20</v>
      </c>
      <c r="B31" s="26">
        <v>30111264</v>
      </c>
      <c r="C31" s="42" t="s">
        <v>39</v>
      </c>
      <c r="D31" s="42" t="s">
        <v>40</v>
      </c>
      <c r="E31" s="42">
        <v>87719673</v>
      </c>
      <c r="F31" s="45">
        <v>8</v>
      </c>
      <c r="G31" s="45" t="s">
        <v>13</v>
      </c>
      <c r="H31" s="32">
        <v>120</v>
      </c>
      <c r="I31" s="38">
        <f t="shared" si="2"/>
        <v>84</v>
      </c>
      <c r="J31" s="38">
        <f t="shared" si="3"/>
        <v>36</v>
      </c>
      <c r="W31" s="126">
        <v>0</v>
      </c>
      <c r="X31" s="126"/>
      <c r="Y31" t="s">
        <v>78</v>
      </c>
    </row>
    <row r="32" spans="1:30" ht="15.75" thickBot="1">
      <c r="A32" s="41">
        <v>21</v>
      </c>
      <c r="B32" s="26">
        <v>30111264</v>
      </c>
      <c r="C32" s="42" t="s">
        <v>41</v>
      </c>
      <c r="D32" s="42" t="s">
        <v>42</v>
      </c>
      <c r="E32" s="42">
        <v>47662121</v>
      </c>
      <c r="F32" s="45">
        <v>16</v>
      </c>
      <c r="G32" s="45" t="s">
        <v>13</v>
      </c>
      <c r="H32" s="32">
        <v>72306</v>
      </c>
      <c r="I32" s="38">
        <f t="shared" si="2"/>
        <v>50614.2</v>
      </c>
      <c r="J32" s="38">
        <f t="shared" si="3"/>
        <v>21691.8</v>
      </c>
      <c r="W32" s="126">
        <v>6768</v>
      </c>
      <c r="X32" s="126"/>
      <c r="Y32">
        <v>1071</v>
      </c>
      <c r="AD32">
        <v>64156</v>
      </c>
    </row>
    <row r="33" spans="1:30" ht="30.75" thickBot="1">
      <c r="A33" s="41">
        <v>22</v>
      </c>
      <c r="B33" s="26">
        <v>30111265</v>
      </c>
      <c r="C33" s="42" t="s">
        <v>61</v>
      </c>
      <c r="D33" s="42" t="s">
        <v>60</v>
      </c>
      <c r="E33" s="42">
        <v>3250022213</v>
      </c>
      <c r="F33" s="45">
        <v>120</v>
      </c>
      <c r="G33" s="45" t="s">
        <v>62</v>
      </c>
      <c r="H33" s="32">
        <v>360000</v>
      </c>
      <c r="I33" s="38">
        <v>210000</v>
      </c>
      <c r="J33" s="38">
        <v>150000</v>
      </c>
      <c r="S33" t="s">
        <v>100</v>
      </c>
      <c r="X33" t="s">
        <v>88</v>
      </c>
      <c r="Y33" t="s">
        <v>85</v>
      </c>
      <c r="Z33" t="s">
        <v>86</v>
      </c>
      <c r="AD33" t="s">
        <v>103</v>
      </c>
    </row>
    <row r="34" spans="1:30" ht="15">
      <c r="C34" s="46"/>
      <c r="H34">
        <f>SUM(H3:H33)</f>
        <v>10142054</v>
      </c>
    </row>
    <row r="37" spans="1:30">
      <c r="E37" t="s">
        <v>56</v>
      </c>
      <c r="G37" t="s">
        <v>64</v>
      </c>
      <c r="H37">
        <f>PRODUCT(H34,0.311)</f>
        <v>3154178.7939999998</v>
      </c>
    </row>
    <row r="38" spans="1:30">
      <c r="E38" t="s">
        <v>57</v>
      </c>
      <c r="G38" t="s">
        <v>59</v>
      </c>
      <c r="H38">
        <f>PRODUCT(H34,0.389)</f>
        <v>3945259.0060000001</v>
      </c>
    </row>
    <row r="39" spans="1:30">
      <c r="E39" t="s">
        <v>58</v>
      </c>
      <c r="G39" t="s">
        <v>63</v>
      </c>
      <c r="H39">
        <f>PRODUCT(H34,0.663)</f>
        <v>6724181.8020000001</v>
      </c>
    </row>
  </sheetData>
  <mergeCells count="86">
    <mergeCell ref="J29:J30"/>
    <mergeCell ref="W32:X32"/>
    <mergeCell ref="W21:X21"/>
    <mergeCell ref="I25:I26"/>
    <mergeCell ref="J25:J26"/>
    <mergeCell ref="J22:J23"/>
    <mergeCell ref="W12:X12"/>
    <mergeCell ref="W31:X31"/>
    <mergeCell ref="W26:X26"/>
    <mergeCell ref="W24:X24"/>
    <mergeCell ref="V28:X28"/>
    <mergeCell ref="V23:X23"/>
    <mergeCell ref="W27:X27"/>
    <mergeCell ref="V19:X19"/>
    <mergeCell ref="V17:X17"/>
    <mergeCell ref="A29:A30"/>
    <mergeCell ref="B29:B30"/>
    <mergeCell ref="C29:C30"/>
    <mergeCell ref="D29:D30"/>
    <mergeCell ref="E29:E30"/>
    <mergeCell ref="F29:F30"/>
    <mergeCell ref="G29:G30"/>
    <mergeCell ref="H29:H30"/>
    <mergeCell ref="H22:H23"/>
    <mergeCell ref="I22:I23"/>
    <mergeCell ref="F25:F26"/>
    <mergeCell ref="G25:G26"/>
    <mergeCell ref="I29:I30"/>
    <mergeCell ref="F22:F23"/>
    <mergeCell ref="G22:G23"/>
    <mergeCell ref="A25:A26"/>
    <mergeCell ref="B25:B26"/>
    <mergeCell ref="C25:C26"/>
    <mergeCell ref="D25:D26"/>
    <mergeCell ref="E25:E26"/>
    <mergeCell ref="A22:A23"/>
    <mergeCell ref="B22:B23"/>
    <mergeCell ref="C22:C23"/>
    <mergeCell ref="D22:D23"/>
    <mergeCell ref="E22:E23"/>
    <mergeCell ref="H18:H19"/>
    <mergeCell ref="I18:I19"/>
    <mergeCell ref="J18:J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A18:A19"/>
    <mergeCell ref="B18:B19"/>
    <mergeCell ref="C18:C19"/>
    <mergeCell ref="D18:D19"/>
    <mergeCell ref="F18:F19"/>
    <mergeCell ref="F11:F12"/>
    <mergeCell ref="G11:G12"/>
    <mergeCell ref="G18:G19"/>
    <mergeCell ref="I11:I12"/>
    <mergeCell ref="J11:J12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A7:A8"/>
    <mergeCell ref="C7:C8"/>
    <mergeCell ref="D7:D8"/>
    <mergeCell ref="A11:A12"/>
    <mergeCell ref="B11:B12"/>
    <mergeCell ref="C11:C12"/>
    <mergeCell ref="D11:D12"/>
    <mergeCell ref="A1:A2"/>
    <mergeCell ref="C1:C2"/>
    <mergeCell ref="D1:D2"/>
    <mergeCell ref="A5:A6"/>
    <mergeCell ref="C5:C6"/>
    <mergeCell ref="D5:D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Zestawienie</vt:lpstr>
      <vt:lpstr>zuzycia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Leszek Sikoń</cp:lastModifiedBy>
  <cp:lastPrinted>2020-10-06T09:37:57Z</cp:lastPrinted>
  <dcterms:created xsi:type="dcterms:W3CDTF">2018-04-30T07:26:52Z</dcterms:created>
  <dcterms:modified xsi:type="dcterms:W3CDTF">2020-10-09T06:27:55Z</dcterms:modified>
</cp:coreProperties>
</file>