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kon\Desktop\energia 2022\"/>
    </mc:Choice>
  </mc:AlternateContent>
  <xr:revisionPtr revIDLastSave="0" documentId="8_{399811A3-3ACB-4A5F-A972-14F995D66719}" xr6:coauthVersionLast="47" xr6:coauthVersionMax="47" xr10:uidLastSave="{00000000-0000-0000-0000-000000000000}"/>
  <bookViews>
    <workbookView xWindow="-108" yWindow="-108" windowWidth="23256" windowHeight="12576" tabRatio="689" xr2:uid="{00000000-000D-0000-FFFF-FFFF00000000}"/>
  </bookViews>
  <sheets>
    <sheet name="Planowane zużycie w 2022 roku 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1" l="1"/>
  <c r="AI5" i="1"/>
  <c r="W10" i="1" l="1"/>
  <c r="AH6" i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<sst xmlns="http://schemas.openxmlformats.org/spreadsheetml/2006/main" count="87" uniqueCount="68">
  <si>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</si>
  <si>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</si>
  <si>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</si>
  <si>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</si>
  <si>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</si>
  <si>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</si>
  <si>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</si>
  <si>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</si>
  <si>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</si>
  <si>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</si>
  <si>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</si>
  <si>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</si>
  <si>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</si>
  <si>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</si>
  <si>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</si>
  <si>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</si>
  <si>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</si>
  <si>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</si>
  <si>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</si>
  <si>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</si>
  <si>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</si>
  <si>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</si>
  <si>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</si>
  <si>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</si>
  <si>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</si>
  <si>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</si>
  <si>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</si>
  <si>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</si>
  <si>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</si>
  <si>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</si>
  <si>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</si>
  <si>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</si>
  <si>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</si>
  <si>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</si>
  <si>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</si>
  <si>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</si>
  <si>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</si>
  <si>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</si>
  <si>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m³</t>
  </si>
  <si>
    <t>kWh</t>
  </si>
  <si>
    <t>G-25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</si>
  <si>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</si>
  <si>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</si>
  <si>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</si>
  <si>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</si>
  <si>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</si>
  <si>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</si>
  <si>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</si>
  <si>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</si>
  <si>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</si>
  <si>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 xml:space="preserve">dwa kotły                        VITOPLEX 300   </t>
  </si>
  <si>
    <t>2 po 235</t>
  </si>
  <si>
    <t>BK-G25M</t>
  </si>
  <si>
    <t>Sumy</t>
  </si>
  <si>
    <t>kolejna</t>
  </si>
  <si>
    <t>PL0031937996</t>
  </si>
  <si>
    <t>PL0031937995</t>
  </si>
  <si>
    <t>Numer ID/UPM</t>
  </si>
  <si>
    <t>01126787</t>
  </si>
  <si>
    <t>BW-3.6</t>
  </si>
  <si>
    <t>BW-6</t>
  </si>
  <si>
    <t xml:space="preserve">BW-6 </t>
  </si>
  <si>
    <t xml:space="preserve"> BW-3.6</t>
  </si>
  <si>
    <t xml:space="preserve"> BW-5</t>
  </si>
  <si>
    <t xml:space="preserve">  BW-5</t>
  </si>
  <si>
    <t>kocioł parowy                      UL-S 2000</t>
  </si>
  <si>
    <t xml:space="preserve">Zaktualizowany wykaz punktów poboru gazu z planowanym zużyciem w 2022 roku </t>
  </si>
  <si>
    <t>Planowane zużycie w rozbiciu na miesiące w m³ oraz po przeliczeniu na kWh (współczynnik konwersji 11,244 kWh/m³) dla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</si>
</sst>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"/>
  <sheetViews>
    <sheetView tabSelected="1" zoomScale="106" zoomScaleNormal="106" workbookViewId="0">
      <selection activeCell="C14" sqref="C14"/>
    </sheetView>
  </sheetViews>
  <sheetFormatPr defaultColWidth="9.09765625" defaultRowHeight="13.8"/>
  <cols>
    <col min="1" max="1" width="4" customWidth="1"/>
    <col min="2" max="2" width="26" customWidth="1"/>
    <col min="3" max="3" width="21.5" customWidth="1"/>
    <col min="4" max="4" width="26.19921875" customWidth="1"/>
    <col min="5" max="5" width="21" customWidth="1"/>
    <col min="6" max="6" width="11" customWidth="1"/>
    <col min="7" max="7" width="22.5" customWidth="1"/>
    <col min="8" max="8" width="22" customWidth="1"/>
    <col min="9" max="9" width="16.59765625" customWidth="1"/>
    <col min="10" max="10" width="7.8984375" customWidth="1"/>
    <col min="11" max="11" width="7.59765625" customWidth="1"/>
    <col min="12" max="12" width="10.8984375" customWidth="1"/>
    <col min="13" max="13" width="17.69921875" customWidth="1"/>
    <col min="14" max="14" width="7.5" customWidth="1"/>
    <col min="15" max="15" width="8.3984375" customWidth="1"/>
    <col min="16" max="16" width="10.3984375" customWidth="1"/>
    <col min="17" max="17" width="11.8984375" customWidth="1"/>
    <col min="18" max="18" width="9.3984375" customWidth="1"/>
    <col min="19" max="19" width="11.8984375" customWidth="1"/>
    <col min="20" max="20" width="14.3984375" customWidth="1"/>
    <col min="21" max="21" width="11.69921875" customWidth="1"/>
    <col min="22" max="22" width="12.3984375" customWidth="1"/>
    <col min="23" max="35" width="10.09765625" customWidth="1"/>
    <col min="36" max="36" width="14.19921875" customWidth="1"/>
  </cols>
  <sheetData>
    <row r="1" spans="1:37" ht="30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 t="s">
        <v>0</v>
      </c>
      <c r="W1" s="75"/>
      <c r="X1" s="75"/>
      <c r="Y1" s="75"/>
      <c r="Z1" s="75"/>
      <c r="AA1" s="75"/>
      <c r="AB1" s="75"/>
      <c r="AC1" s="75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49" t="s">
        <v>1</v>
      </c>
      <c r="B2" s="76" t="s">
        <v>45</v>
      </c>
      <c r="C2" s="76" t="s">
        <v>2</v>
      </c>
      <c r="D2" s="76" t="s">
        <v>3</v>
      </c>
      <c r="E2" s="76"/>
      <c r="F2" s="76"/>
      <c r="G2" s="49" t="s">
        <v>4</v>
      </c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79" t="s">
        <v>10</v>
      </c>
      <c r="N2" s="76" t="s">
        <v>11</v>
      </c>
      <c r="O2" s="76"/>
      <c r="P2" s="78" t="s">
        <v>12</v>
      </c>
      <c r="Q2" s="78"/>
      <c r="R2" s="78"/>
      <c r="S2" s="78"/>
      <c r="T2" s="78"/>
      <c r="U2" s="78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49"/>
      <c r="B3" s="76"/>
      <c r="C3" s="76"/>
      <c r="D3" s="76"/>
      <c r="E3" s="3" t="s">
        <v>13</v>
      </c>
      <c r="F3" s="3" t="s">
        <v>14</v>
      </c>
      <c r="G3" s="49"/>
      <c r="H3" s="49"/>
      <c r="I3" s="49"/>
      <c r="J3" s="49"/>
      <c r="K3" s="49"/>
      <c r="L3" s="49"/>
      <c r="M3" s="79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57</v>
      </c>
      <c r="V3" s="1" t="s">
        <v>21</v>
      </c>
      <c r="W3" s="77" t="s">
        <v>67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53</v>
      </c>
    </row>
    <row r="5" spans="1:37" ht="39" customHeight="1">
      <c r="A5" s="66" t="s">
        <v>35</v>
      </c>
      <c r="B5" s="16" t="s">
        <v>42</v>
      </c>
      <c r="C5" s="49" t="s">
        <v>44</v>
      </c>
      <c r="D5" s="16" t="s">
        <v>42</v>
      </c>
      <c r="E5" s="49">
        <v>9222019</v>
      </c>
      <c r="F5" s="60" t="s">
        <v>58</v>
      </c>
      <c r="G5" s="3" t="s">
        <v>36</v>
      </c>
      <c r="H5" s="30" t="s">
        <v>54</v>
      </c>
      <c r="I5" s="74" t="s">
        <v>49</v>
      </c>
      <c r="J5" s="58">
        <v>1</v>
      </c>
      <c r="K5" s="58">
        <v>75</v>
      </c>
      <c r="L5" s="60" t="s">
        <v>41</v>
      </c>
      <c r="M5" s="60"/>
      <c r="N5" s="42">
        <v>10</v>
      </c>
      <c r="O5" s="47" t="s">
        <v>59</v>
      </c>
      <c r="P5" s="35">
        <v>10</v>
      </c>
      <c r="Q5" s="35">
        <v>110</v>
      </c>
      <c r="R5" s="46" t="s">
        <v>62</v>
      </c>
      <c r="S5" s="35">
        <v>12</v>
      </c>
      <c r="T5" s="38">
        <v>8040</v>
      </c>
      <c r="U5" s="41">
        <v>9222019</v>
      </c>
      <c r="V5" s="17" t="s">
        <v>38</v>
      </c>
      <c r="W5" s="20">
        <v>1200</v>
      </c>
      <c r="X5" s="14">
        <v>1100</v>
      </c>
      <c r="Y5" s="14">
        <v>1000</v>
      </c>
      <c r="Z5" s="14">
        <v>500</v>
      </c>
      <c r="AA5" s="14">
        <v>120</v>
      </c>
      <c r="AB5" s="14">
        <v>100</v>
      </c>
      <c r="AC5" s="14">
        <v>100</v>
      </c>
      <c r="AD5" s="14">
        <v>120</v>
      </c>
      <c r="AE5" s="14">
        <v>230</v>
      </c>
      <c r="AF5" s="14">
        <v>620</v>
      </c>
      <c r="AG5" s="14">
        <v>1200</v>
      </c>
      <c r="AH5" s="14">
        <v>1550</v>
      </c>
      <c r="AI5" s="22">
        <f>SUM(W5:AH5)</f>
        <v>7840</v>
      </c>
    </row>
    <row r="6" spans="1:37" ht="22.65" customHeight="1">
      <c r="A6" s="67"/>
      <c r="B6" s="3" t="s">
        <v>43</v>
      </c>
      <c r="C6" s="49"/>
      <c r="D6" s="3" t="s">
        <v>43</v>
      </c>
      <c r="E6" s="49"/>
      <c r="F6" s="60"/>
      <c r="G6" s="3"/>
      <c r="H6" s="33"/>
      <c r="I6" s="74"/>
      <c r="J6" s="60"/>
      <c r="K6" s="60"/>
      <c r="L6" s="60"/>
      <c r="M6" s="60"/>
      <c r="N6" s="42"/>
      <c r="O6" s="48"/>
      <c r="P6" s="42"/>
      <c r="Q6" s="35"/>
      <c r="R6" s="42"/>
      <c r="S6" s="35"/>
      <c r="T6" s="38"/>
      <c r="U6" s="41"/>
      <c r="V6" s="18" t="s">
        <v>39</v>
      </c>
      <c r="W6" s="13">
        <f>W5*11.244</f>
        <v>13492.8</v>
      </c>
      <c r="X6" s="13">
        <f t="shared" ref="X6:AH6" si="0">X5*11.244</f>
        <v>12368.4</v>
      </c>
      <c r="Y6" s="13">
        <f t="shared" si="0"/>
        <v>11244</v>
      </c>
      <c r="Z6" s="13">
        <f t="shared" si="0"/>
        <v>5622</v>
      </c>
      <c r="AA6" s="13">
        <f t="shared" si="0"/>
        <v>1349.28</v>
      </c>
      <c r="AB6" s="13">
        <f t="shared" si="0"/>
        <v>1124.4000000000001</v>
      </c>
      <c r="AC6" s="13">
        <f t="shared" si="0"/>
        <v>1124.4000000000001</v>
      </c>
      <c r="AD6" s="13">
        <f t="shared" si="0"/>
        <v>1349.28</v>
      </c>
      <c r="AE6" s="13">
        <f t="shared" si="0"/>
        <v>2586.12</v>
      </c>
      <c r="AF6" s="13">
        <f t="shared" si="0"/>
        <v>6971.28</v>
      </c>
      <c r="AG6" s="13">
        <f t="shared" si="0"/>
        <v>13492.8</v>
      </c>
      <c r="AH6" s="13">
        <f t="shared" si="0"/>
        <v>17428.2</v>
      </c>
      <c r="AI6" s="19">
        <f>SUM(W6:AH6)</f>
        <v>88152.959999999992</v>
      </c>
    </row>
    <row r="7" spans="1:37" ht="39.75" customHeight="1">
      <c r="A7" s="66">
        <v>2</v>
      </c>
      <c r="B7" s="16" t="s">
        <v>42</v>
      </c>
      <c r="C7" s="54" t="s">
        <v>48</v>
      </c>
      <c r="D7" s="23" t="s">
        <v>42</v>
      </c>
      <c r="E7" s="70">
        <v>8.0185903655000096E+21</v>
      </c>
      <c r="F7" s="72">
        <v>30784034</v>
      </c>
      <c r="G7" s="31" t="s">
        <v>36</v>
      </c>
      <c r="H7" s="31" t="s">
        <v>54</v>
      </c>
      <c r="I7" s="52" t="s">
        <v>50</v>
      </c>
      <c r="J7" s="55">
        <v>2</v>
      </c>
      <c r="K7" s="57" t="s">
        <v>51</v>
      </c>
      <c r="L7" s="54" t="s">
        <v>40</v>
      </c>
      <c r="M7" s="54" t="s">
        <v>37</v>
      </c>
      <c r="N7" s="50">
        <v>19</v>
      </c>
      <c r="O7" s="44" t="s">
        <v>64</v>
      </c>
      <c r="P7" s="43">
        <v>19</v>
      </c>
      <c r="Q7" s="51">
        <v>219</v>
      </c>
      <c r="R7" s="36" t="s">
        <v>63</v>
      </c>
      <c r="S7" s="43">
        <v>12</v>
      </c>
      <c r="T7" s="40">
        <v>1700</v>
      </c>
      <c r="U7" s="39" t="s">
        <v>55</v>
      </c>
      <c r="V7" s="17" t="s">
        <v>38</v>
      </c>
      <c r="W7" s="25">
        <v>120</v>
      </c>
      <c r="X7" s="26">
        <v>120</v>
      </c>
      <c r="Y7" s="26">
        <v>120</v>
      </c>
      <c r="Z7" s="26">
        <v>120</v>
      </c>
      <c r="AA7" s="26">
        <v>400</v>
      </c>
      <c r="AB7" s="26">
        <v>120</v>
      </c>
      <c r="AC7" s="26">
        <v>120</v>
      </c>
      <c r="AD7" s="26">
        <v>120</v>
      </c>
      <c r="AE7" s="26">
        <v>120</v>
      </c>
      <c r="AF7" s="26">
        <v>400</v>
      </c>
      <c r="AG7" s="26">
        <v>120</v>
      </c>
      <c r="AH7" s="26">
        <v>120</v>
      </c>
      <c r="AI7" s="22">
        <f t="shared" ref="AI7:AI10" si="1">SUM(W7:AH7)</f>
        <v>2000</v>
      </c>
    </row>
    <row r="8" spans="1:37" ht="22.65" customHeight="1">
      <c r="A8" s="67"/>
      <c r="B8" s="3" t="s">
        <v>43</v>
      </c>
      <c r="C8" s="54"/>
      <c r="D8" s="24" t="s">
        <v>43</v>
      </c>
      <c r="E8" s="71"/>
      <c r="F8" s="73"/>
      <c r="G8" s="24"/>
      <c r="H8" s="33"/>
      <c r="I8" s="53"/>
      <c r="J8" s="56"/>
      <c r="K8" s="57"/>
      <c r="L8" s="57"/>
      <c r="M8" s="54"/>
      <c r="N8" s="50"/>
      <c r="O8" s="45"/>
      <c r="P8" s="50"/>
      <c r="Q8" s="51"/>
      <c r="R8" s="37"/>
      <c r="S8" s="43"/>
      <c r="T8" s="40"/>
      <c r="U8" s="39"/>
      <c r="V8" s="18" t="s">
        <v>39</v>
      </c>
      <c r="W8" s="27">
        <f>W7*11.244</f>
        <v>1349.28</v>
      </c>
      <c r="X8" s="27">
        <f t="shared" ref="X8:AH8" si="2">X7*11.244</f>
        <v>1349.28</v>
      </c>
      <c r="Y8" s="27">
        <f t="shared" si="2"/>
        <v>1349.28</v>
      </c>
      <c r="Z8" s="27">
        <f t="shared" si="2"/>
        <v>1349.28</v>
      </c>
      <c r="AA8" s="27">
        <f t="shared" si="2"/>
        <v>4497.6000000000004</v>
      </c>
      <c r="AB8" s="27">
        <f t="shared" si="2"/>
        <v>1349.28</v>
      </c>
      <c r="AC8" s="27">
        <f t="shared" si="2"/>
        <v>1349.28</v>
      </c>
      <c r="AD8" s="27">
        <f t="shared" si="2"/>
        <v>1349.28</v>
      </c>
      <c r="AE8" s="27">
        <f t="shared" si="2"/>
        <v>1349.28</v>
      </c>
      <c r="AF8" s="27">
        <f t="shared" si="2"/>
        <v>4497.6000000000004</v>
      </c>
      <c r="AG8" s="27">
        <f t="shared" si="2"/>
        <v>1349.28</v>
      </c>
      <c r="AH8" s="27">
        <f t="shared" si="2"/>
        <v>1349.28</v>
      </c>
      <c r="AI8" s="19">
        <f t="shared" si="1"/>
        <v>22488</v>
      </c>
    </row>
    <row r="9" spans="1:37" ht="39.75" customHeight="1">
      <c r="A9" s="66">
        <v>3</v>
      </c>
      <c r="B9" s="16" t="s">
        <v>42</v>
      </c>
      <c r="C9" s="49" t="s">
        <v>46</v>
      </c>
      <c r="D9" s="16" t="s">
        <v>42</v>
      </c>
      <c r="E9" s="68">
        <v>8.0185903655000096E+21</v>
      </c>
      <c r="F9" s="64" t="s">
        <v>47</v>
      </c>
      <c r="G9" s="30" t="s">
        <v>36</v>
      </c>
      <c r="H9" s="30" t="s">
        <v>54</v>
      </c>
      <c r="I9" s="61" t="s">
        <v>65</v>
      </c>
      <c r="J9" s="58">
        <v>1</v>
      </c>
      <c r="K9" s="63">
        <v>1300</v>
      </c>
      <c r="L9" s="49" t="s">
        <v>52</v>
      </c>
      <c r="M9" s="49"/>
      <c r="N9" s="42">
        <v>117</v>
      </c>
      <c r="O9" s="44" t="s">
        <v>60</v>
      </c>
      <c r="P9" s="35">
        <v>117</v>
      </c>
      <c r="Q9" s="35">
        <v>1317</v>
      </c>
      <c r="R9" s="36" t="s">
        <v>61</v>
      </c>
      <c r="S9" s="35">
        <v>12</v>
      </c>
      <c r="T9" s="38">
        <v>192000</v>
      </c>
      <c r="U9" s="34" t="s">
        <v>56</v>
      </c>
      <c r="V9" s="17" t="s">
        <v>38</v>
      </c>
      <c r="W9" s="20">
        <v>21000</v>
      </c>
      <c r="X9" s="20">
        <v>18000</v>
      </c>
      <c r="Y9" s="20">
        <v>18000</v>
      </c>
      <c r="Z9" s="20">
        <v>18000</v>
      </c>
      <c r="AA9" s="20">
        <v>11000</v>
      </c>
      <c r="AB9" s="20">
        <v>10500</v>
      </c>
      <c r="AC9" s="20">
        <v>10000</v>
      </c>
      <c r="AD9" s="20">
        <v>10000</v>
      </c>
      <c r="AE9" s="20">
        <v>16000</v>
      </c>
      <c r="AF9" s="20">
        <v>18000</v>
      </c>
      <c r="AG9" s="20">
        <v>19000</v>
      </c>
      <c r="AH9" s="20">
        <v>21000</v>
      </c>
      <c r="AI9" s="22">
        <f t="shared" si="1"/>
        <v>190500</v>
      </c>
      <c r="AJ9" s="22">
        <f>SUM(AI9,AI7,AI5)</f>
        <v>200340</v>
      </c>
    </row>
    <row r="10" spans="1:37" ht="22.5" customHeight="1">
      <c r="A10" s="67"/>
      <c r="B10" s="3" t="s">
        <v>43</v>
      </c>
      <c r="C10" s="49"/>
      <c r="D10" s="3" t="s">
        <v>43</v>
      </c>
      <c r="E10" s="69"/>
      <c r="F10" s="65"/>
      <c r="G10" s="3"/>
      <c r="H10" s="33"/>
      <c r="I10" s="62"/>
      <c r="J10" s="59"/>
      <c r="K10" s="60"/>
      <c r="L10" s="60"/>
      <c r="M10" s="49"/>
      <c r="N10" s="42"/>
      <c r="O10" s="45"/>
      <c r="P10" s="42"/>
      <c r="Q10" s="35"/>
      <c r="R10" s="37"/>
      <c r="S10" s="35"/>
      <c r="T10" s="38"/>
      <c r="U10" s="34"/>
      <c r="V10" s="18" t="s">
        <v>39</v>
      </c>
      <c r="W10" s="13">
        <f>W9*11.244</f>
        <v>236124</v>
      </c>
      <c r="X10" s="13">
        <f t="shared" ref="X10:AH10" si="3">X9*11.244</f>
        <v>202392</v>
      </c>
      <c r="Y10" s="13">
        <f t="shared" si="3"/>
        <v>202392</v>
      </c>
      <c r="Z10" s="13">
        <f t="shared" si="3"/>
        <v>202392</v>
      </c>
      <c r="AA10" s="13">
        <f t="shared" si="3"/>
        <v>123684</v>
      </c>
      <c r="AB10" s="13">
        <f t="shared" si="3"/>
        <v>118062</v>
      </c>
      <c r="AC10" s="13">
        <f t="shared" si="3"/>
        <v>112440</v>
      </c>
      <c r="AD10" s="13">
        <f t="shared" si="3"/>
        <v>112440</v>
      </c>
      <c r="AE10" s="13">
        <f t="shared" si="3"/>
        <v>179904</v>
      </c>
      <c r="AF10" s="13">
        <f t="shared" si="3"/>
        <v>202392</v>
      </c>
      <c r="AG10" s="13">
        <f t="shared" si="3"/>
        <v>213636</v>
      </c>
      <c r="AH10" s="13">
        <f t="shared" si="3"/>
        <v>236124</v>
      </c>
      <c r="AI10" s="19">
        <f t="shared" si="1"/>
        <v>2141982</v>
      </c>
      <c r="AJ10" s="19">
        <f>SUM(AI6,AI8,AI10)</f>
        <v>2252622.96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K5:K6"/>
    <mergeCell ref="K7:K8"/>
    <mergeCell ref="I9:I10"/>
    <mergeCell ref="L5:L6"/>
    <mergeCell ref="K9:K10"/>
    <mergeCell ref="J5:J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U9:U10"/>
    <mergeCell ref="S9:S10"/>
    <mergeCell ref="R9:R10"/>
    <mergeCell ref="T5:T6"/>
    <mergeCell ref="U7:U8"/>
    <mergeCell ref="T9:T10"/>
    <mergeCell ref="T7:T8"/>
    <mergeCell ref="U5:U6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A3" sqref="A3"/>
    </sheetView>
  </sheetViews>
  <sheetFormatPr defaultColWidth="9.09765625" defaultRowHeight="13.8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09765625" defaultRowHeight="13.8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Planowane zużycie w 2022 roku 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Leszek Sikoń</cp:lastModifiedBy>
  <cp:revision>56</cp:revision>
  <cp:lastPrinted>2021-10-21T08:14:01Z</cp:lastPrinted>
  <dcterms:created xsi:type="dcterms:W3CDTF">2015-09-14T10:09:48Z</dcterms:created>
  <dcterms:modified xsi:type="dcterms:W3CDTF">2021-10-21T08:14:14Z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