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5875" windowHeight="15915"/>
  </bookViews>
  <sheets>
    <sheet name="PRZEDMIAR_KOSZTORYS" sheetId="1" r:id="rId1"/>
  </sheets>
  <calcPr calcId="145621"/>
</workbook>
</file>

<file path=xl/calcChain.xml><?xml version="1.0" encoding="utf-8"?>
<calcChain xmlns="http://schemas.openxmlformats.org/spreadsheetml/2006/main">
  <c r="H30" i="1" l="1"/>
  <c r="H29" i="1"/>
  <c r="H28" i="1" s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1" i="1" s="1"/>
  <c r="H13" i="1"/>
  <c r="H12" i="1"/>
  <c r="H10" i="1"/>
  <c r="H9" i="1"/>
  <c r="H8" i="1"/>
  <c r="H7" i="1"/>
  <c r="H6" i="1"/>
  <c r="H5" i="1"/>
  <c r="H4" i="1"/>
  <c r="H20" i="1" l="1"/>
  <c r="H3" i="1"/>
  <c r="H31" i="1" s="1"/>
  <c r="H32" i="1"/>
  <c r="H33" i="1" s="1"/>
</calcChain>
</file>

<file path=xl/sharedStrings.xml><?xml version="1.0" encoding="utf-8"?>
<sst xmlns="http://schemas.openxmlformats.org/spreadsheetml/2006/main" count="136" uniqueCount="99">
  <si>
    <t/>
  </si>
  <si>
    <t>Numer</t>
  </si>
  <si>
    <t>Podstawa</t>
  </si>
  <si>
    <t>Opis</t>
  </si>
  <si>
    <t>Jm</t>
  </si>
  <si>
    <t>Ilość</t>
  </si>
  <si>
    <t>Krotność</t>
  </si>
  <si>
    <t>Wartość</t>
  </si>
  <si>
    <t>Element</t>
  </si>
  <si>
    <t>1</t>
  </si>
  <si>
    <t>Roboty rozbiórkowe i odtworzeniowe</t>
  </si>
  <si>
    <t>1.1</t>
  </si>
  <si>
    <t>KNNR 6/801/2</t>
  </si>
  <si>
    <t>m2</t>
  </si>
  <si>
    <t>Rozebranie podbudowy, z kruszywa, grubość 15·cm, mechanicznie</t>
  </si>
  <si>
    <t>1.2</t>
  </si>
  <si>
    <t>KNR 404/1103/4</t>
  </si>
  <si>
    <t>m3</t>
  </si>
  <si>
    <t>Wywiezienie gruzu z terenu rozbiórki przy mechanicznym załadowaniu i wyładowaniu, transport samochodem samowyładowczym na odległość 1 km</t>
  </si>
  <si>
    <t>1.3</t>
  </si>
  <si>
    <t>KNR 404/1103/5</t>
  </si>
  <si>
    <t>Wywiezienie gruzu z terenu rozbiórki przy mechanicznym załadowaniu i wyładowaniu, nakłądy uzupełniające na każdy dalszy rozpoczęty 1·km ponad 1·km transportu</t>
  </si>
  <si>
    <t>1.4</t>
  </si>
  <si>
    <t>KNNR 6/103/3 (1)</t>
  </si>
  <si>
    <t>Profilowanie i zagęszczanie podłoża pod warstwy konstrukcyjne nawierzchni, wykonywane mechanicznie, kategoria gruntu II-VI, walec wibracyjny</t>
  </si>
  <si>
    <t>1.5</t>
  </si>
  <si>
    <t>KNNR 6/112/6</t>
  </si>
  <si>
    <t>Podbudowy z kruszyw naturalnych, warstwa górna, po zagęszczeniu 15·cm - warstwa mrozochronna z 
pospółki 0/63 - zageszczona mechanicznie</t>
  </si>
  <si>
    <t>1.6</t>
  </si>
  <si>
    <t>KNNR 6/112/1</t>
  </si>
  <si>
    <t>Podbudowy z kruszyw naturalnych, warstwa dolna, po zagęszczeniu 20·cm -dolna w-wa 
podbudowy z kr. nat. 0/63 gr. 20cm zageszczona mechanicznie</t>
  </si>
  <si>
    <t>1.7</t>
  </si>
  <si>
    <t>KNNR 6/113/6</t>
  </si>
  <si>
    <t>Podbudowy z kruszyw łamanych, warstwa górna, po zagęszczeniu 15·cm - górna w-wa podbudowy z kr. łamanego 0/31,5 gr. 20cm zageszczona mechanicznie 
Krotnosc = 1.3333</t>
  </si>
  <si>
    <t>2</t>
  </si>
  <si>
    <t>Roboty ziemne</t>
  </si>
  <si>
    <t>2.1</t>
  </si>
  <si>
    <t>KNNR 1/202/8 (1)</t>
  </si>
  <si>
    <t>Roboty ziemne wykonywane koparkami podsiębiernymi, z transportem urobku samochodami samowyładowczymi na odległość do 1·km, koparka 0,60 m3, kategoria  gruntu III-IV</t>
  </si>
  <si>
    <t>2.2</t>
  </si>
  <si>
    <t>KNNR 1/208/2 (1)</t>
  </si>
  <si>
    <t>Nakłady uzupełniające do tablic za każdy dalszy rozpoczęty 1 km odległości transportu ponad 1 km samochodami samowyładowczymi, drogi o nawierzchni utwardzonej, kategoria  gruntu I-IV, samochód do 5·t</t>
  </si>
  <si>
    <t>2.3</t>
  </si>
  <si>
    <t>KNNR 1/307/4</t>
  </si>
  <si>
    <t>Wykopy liniowe szerokości 0,8-2,5·m o ścianach pionowych z ręcznym wydobyciem urobku w gruntach suchych, głębokości do 3,0·m, kategoria gruntu III-IV</t>
  </si>
  <si>
    <t>2.4</t>
  </si>
  <si>
    <t>KNR 201/118/2</t>
  </si>
  <si>
    <t>Mechaniczne odspojenie skał w wykopach i przekopach, kategoria gruntu VI</t>
  </si>
  <si>
    <t>2.5</t>
  </si>
  <si>
    <t>KNRW 201/314/7</t>
  </si>
  <si>
    <t>Umocnienie pionowych ścian wykopów liniowych palami szalunkowymi (wypraskami) w gruntach suchych wraz z rozbiórką, wykopy o szerokości do 1,0·m, umocnienie ażurowe, głębokość wykopów do 3,0·m, grunt kategorii III-IV</t>
  </si>
  <si>
    <t>2.6</t>
  </si>
  <si>
    <t>KNNR 4/1411/1</t>
  </si>
  <si>
    <t>Podłoża pod kanały i obiekty z materiałów sypkich, grubość 10·cm</t>
  </si>
  <si>
    <t>2.7</t>
  </si>
  <si>
    <t>KNNR 4/1411/3</t>
  </si>
  <si>
    <t>Podłoża pod kanały i obiekty z materiałów sypkich, grubość 20·cm OBSYPKA 50cm</t>
  </si>
  <si>
    <t>2.8</t>
  </si>
  <si>
    <t>KNNR 11/501/5 (2)</t>
  </si>
  <si>
    <t>Podłoża i obsypki z kruszyw naturalnych dowiezionych, pospółka - wymiana gruntu</t>
  </si>
  <si>
    <t>3</t>
  </si>
  <si>
    <t>Roboty inżynieryjne</t>
  </si>
  <si>
    <t>3.1</t>
  </si>
  <si>
    <t>KNNR 1/111/2</t>
  </si>
  <si>
    <t>km</t>
  </si>
  <si>
    <t>Roboty pomiarowe przy liniowych robotach ziemnych, trasa dróg w terenie pagórkowatym lub górskim</t>
  </si>
  <si>
    <t>3.2</t>
  </si>
  <si>
    <t>KNNR 4/1308/3</t>
  </si>
  <si>
    <t>m</t>
  </si>
  <si>
    <t>Kanały z rur typu PVC łączone na wcisk, Fi·200·mm</t>
  </si>
  <si>
    <t>3.3</t>
  </si>
  <si>
    <t>KNNR 4/1308/2</t>
  </si>
  <si>
    <t>Kanały z rur typu PVC łączone na wcisk, Fi·160·mm</t>
  </si>
  <si>
    <t>3.4</t>
  </si>
  <si>
    <t>KNNR 4/1413/1 (2)</t>
  </si>
  <si>
    <t>szt</t>
  </si>
  <si>
    <t>Studnie rewizyjne z kręgów betonowych w gotowym wykopie, Fi·1000·mm, głębokość 3·m, z pierścieniem odciążającym</t>
  </si>
  <si>
    <t>3.5</t>
  </si>
  <si>
    <t>KNNR 4/1413/2</t>
  </si>
  <si>
    <t>0.5 m</t>
  </si>
  <si>
    <t>Studnie rewizyjne z kręgów betonowych w gotowym wykopie, Fi·1000·mm, za każde 0,5·m różnicy głębokości</t>
  </si>
  <si>
    <t>3.6</t>
  </si>
  <si>
    <t>KNR 218/804/2 (1)</t>
  </si>
  <si>
    <t>Próba szczelności kanałów rurowych, kanał Dn·200·mm</t>
  </si>
  <si>
    <t>3.7</t>
  </si>
  <si>
    <t>Kalkulacja indywidualna</t>
  </si>
  <si>
    <t>Kamerowanie kanałów CCT</t>
  </si>
  <si>
    <t>4</t>
  </si>
  <si>
    <t>Roboty towarzyszące</t>
  </si>
  <si>
    <t>4.1</t>
  </si>
  <si>
    <t>kpl</t>
  </si>
  <si>
    <t>Koszt inwentaryzacji powykonawczej</t>
  </si>
  <si>
    <t>4.2</t>
  </si>
  <si>
    <t>Badanie stopnia zgęszczania gruntu</t>
  </si>
  <si>
    <t>Cena jedn.
z krotnością</t>
  </si>
  <si>
    <t>Wartość kosztorysu netto</t>
  </si>
  <si>
    <t>Podatek VAT 23%</t>
  </si>
  <si>
    <t>Wartość kosztorysu brutto</t>
  </si>
  <si>
    <t>PRZEDMIAR_KOSZTORYS OFERTOWY
Kanał  w ul. Willowej pomiędzy studniami S21 - S25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</si>
</sst>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1" applyFont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49" fontId="0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2" fontId="1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L27" sqref="L27"/>
    </sheetView>
  </sheetViews>
  <sheetFormatPr defaultRowHeight="15" x14ac:dyDescent="0.25"/>
  <cols>
    <col min="1" max="1" width="5.7109375" style="3" customWidth="1"/>
    <col min="2" max="2" width="16.42578125" customWidth="1"/>
    <col min="3" max="3" width="57" customWidth="1"/>
    <col min="4" max="4" width="5.7109375" style="3" bestFit="1" customWidth="1"/>
    <col min="5" max="5" width="8" style="3" bestFit="1" customWidth="1"/>
    <col min="6" max="6" width="7.140625" style="3" bestFit="1" customWidth="1"/>
    <col min="7" max="7" width="9.42578125" style="3" bestFit="1" customWidth="1"/>
    <col min="8" max="8" width="10.42578125" style="4" customWidth="1"/>
  </cols>
  <sheetData>
    <row r="1" spans="1:8" ht="45.75" customHeight="1" x14ac:dyDescent="0.25">
      <c r="A1" s="25" t="s">
        <v>98</v>
      </c>
      <c r="B1" s="25"/>
      <c r="C1" s="25"/>
      <c r="D1" s="25"/>
      <c r="E1" s="25"/>
      <c r="F1" s="25"/>
      <c r="G1" s="25"/>
      <c r="H1" s="25"/>
    </row>
    <row r="2" spans="1:8" s="1" customFormat="1" ht="24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94</v>
      </c>
      <c r="H2" s="6" t="s">
        <v>7</v>
      </c>
    </row>
    <row r="3" spans="1:8" s="2" customFormat="1" x14ac:dyDescent="0.25">
      <c r="A3" s="7" t="s">
        <v>9</v>
      </c>
      <c r="B3" s="8" t="s">
        <v>8</v>
      </c>
      <c r="C3" s="8" t="s">
        <v>10</v>
      </c>
      <c r="D3" s="9" t="s">
        <v>0</v>
      </c>
      <c r="E3" s="9" t="s">
        <v>0</v>
      </c>
      <c r="F3" s="9" t="s">
        <v>0</v>
      </c>
      <c r="G3" s="9" t="s">
        <v>0</v>
      </c>
      <c r="H3" s="10">
        <f>SUM(H4:H10)</f>
        <v>0</v>
      </c>
    </row>
    <row r="4" spans="1:8" ht="30" x14ac:dyDescent="0.25">
      <c r="A4" s="11" t="s">
        <v>11</v>
      </c>
      <c r="B4" s="12" t="s">
        <v>12</v>
      </c>
      <c r="C4" s="12" t="s">
        <v>14</v>
      </c>
      <c r="D4" s="13" t="s">
        <v>13</v>
      </c>
      <c r="E4" s="19">
        <v>87</v>
      </c>
      <c r="F4" s="14">
        <v>2</v>
      </c>
      <c r="G4" s="14"/>
      <c r="H4" s="15">
        <f>ROUND(E4*G4,2)</f>
        <v>0</v>
      </c>
    </row>
    <row r="5" spans="1:8" ht="45" x14ac:dyDescent="0.25">
      <c r="A5" s="11" t="s">
        <v>15</v>
      </c>
      <c r="B5" s="12" t="s">
        <v>16</v>
      </c>
      <c r="C5" s="12" t="s">
        <v>18</v>
      </c>
      <c r="D5" s="13" t="s">
        <v>17</v>
      </c>
      <c r="E5" s="19">
        <v>26.1</v>
      </c>
      <c r="F5" s="14">
        <v>1</v>
      </c>
      <c r="G5" s="14"/>
      <c r="H5" s="15">
        <f>ROUND(E5*G5,2)</f>
        <v>0</v>
      </c>
    </row>
    <row r="6" spans="1:8" ht="45" x14ac:dyDescent="0.25">
      <c r="A6" s="11" t="s">
        <v>19</v>
      </c>
      <c r="B6" s="12" t="s">
        <v>20</v>
      </c>
      <c r="C6" s="12" t="s">
        <v>21</v>
      </c>
      <c r="D6" s="13" t="s">
        <v>17</v>
      </c>
      <c r="E6" s="19">
        <v>26.1</v>
      </c>
      <c r="F6" s="14">
        <v>3</v>
      </c>
      <c r="G6" s="16"/>
      <c r="H6" s="15">
        <f t="shared" ref="H6:H10" si="0">ROUND(E6*G6,2)</f>
        <v>0</v>
      </c>
    </row>
    <row r="7" spans="1:8" ht="45" x14ac:dyDescent="0.25">
      <c r="A7" s="11" t="s">
        <v>22</v>
      </c>
      <c r="B7" s="12" t="s">
        <v>23</v>
      </c>
      <c r="C7" s="12" t="s">
        <v>24</v>
      </c>
      <c r="D7" s="13" t="s">
        <v>13</v>
      </c>
      <c r="E7" s="19">
        <v>87</v>
      </c>
      <c r="F7" s="14">
        <v>1</v>
      </c>
      <c r="G7" s="16"/>
      <c r="H7" s="15">
        <f t="shared" si="0"/>
        <v>0</v>
      </c>
    </row>
    <row r="8" spans="1:8" ht="45" x14ac:dyDescent="0.25">
      <c r="A8" s="11" t="s">
        <v>25</v>
      </c>
      <c r="B8" s="12" t="s">
        <v>26</v>
      </c>
      <c r="C8" s="12" t="s">
        <v>27</v>
      </c>
      <c r="D8" s="13" t="s">
        <v>13</v>
      </c>
      <c r="E8" s="19">
        <v>87</v>
      </c>
      <c r="F8" s="14">
        <v>2</v>
      </c>
      <c r="G8" s="16"/>
      <c r="H8" s="15">
        <f t="shared" si="0"/>
        <v>0</v>
      </c>
    </row>
    <row r="9" spans="1:8" ht="45" x14ac:dyDescent="0.25">
      <c r="A9" s="11" t="s">
        <v>28</v>
      </c>
      <c r="B9" s="12" t="s">
        <v>29</v>
      </c>
      <c r="C9" s="12" t="s">
        <v>30</v>
      </c>
      <c r="D9" s="13" t="s">
        <v>13</v>
      </c>
      <c r="E9" s="19">
        <v>87</v>
      </c>
      <c r="F9" s="14">
        <v>1</v>
      </c>
      <c r="G9" s="16"/>
      <c r="H9" s="15">
        <f t="shared" si="0"/>
        <v>0</v>
      </c>
    </row>
    <row r="10" spans="1:8" ht="60" x14ac:dyDescent="0.25">
      <c r="A10" s="11" t="s">
        <v>31</v>
      </c>
      <c r="B10" s="12" t="s">
        <v>32</v>
      </c>
      <c r="C10" s="12" t="s">
        <v>33</v>
      </c>
      <c r="D10" s="13" t="s">
        <v>13</v>
      </c>
      <c r="E10" s="19">
        <v>87</v>
      </c>
      <c r="F10" s="14">
        <v>1</v>
      </c>
      <c r="G10" s="16"/>
      <c r="H10" s="15">
        <f t="shared" si="0"/>
        <v>0</v>
      </c>
    </row>
    <row r="11" spans="1:8" s="2" customFormat="1" x14ac:dyDescent="0.25">
      <c r="A11" s="7" t="s">
        <v>34</v>
      </c>
      <c r="B11" s="8" t="s">
        <v>8</v>
      </c>
      <c r="C11" s="8" t="s">
        <v>35</v>
      </c>
      <c r="D11" s="9" t="s">
        <v>0</v>
      </c>
      <c r="E11" s="20" t="s">
        <v>0</v>
      </c>
      <c r="F11" s="9" t="s">
        <v>0</v>
      </c>
      <c r="G11" s="17" t="s">
        <v>0</v>
      </c>
      <c r="H11" s="10">
        <f>SUM(H12:H19)</f>
        <v>0</v>
      </c>
    </row>
    <row r="12" spans="1:8" ht="45" x14ac:dyDescent="0.25">
      <c r="A12" s="11" t="s">
        <v>36</v>
      </c>
      <c r="B12" s="12" t="s">
        <v>37</v>
      </c>
      <c r="C12" s="12" t="s">
        <v>38</v>
      </c>
      <c r="D12" s="13" t="s">
        <v>17</v>
      </c>
      <c r="E12" s="19">
        <v>198</v>
      </c>
      <c r="F12" s="14">
        <v>1</v>
      </c>
      <c r="G12" s="16"/>
      <c r="H12" s="15">
        <f t="shared" ref="H12:H19" si="1">ROUND(E12*G12,2)</f>
        <v>0</v>
      </c>
    </row>
    <row r="13" spans="1:8" ht="60" x14ac:dyDescent="0.25">
      <c r="A13" s="11" t="s">
        <v>39</v>
      </c>
      <c r="B13" s="12" t="s">
        <v>40</v>
      </c>
      <c r="C13" s="12" t="s">
        <v>41</v>
      </c>
      <c r="D13" s="13" t="s">
        <v>17</v>
      </c>
      <c r="E13" s="19">
        <v>241.8</v>
      </c>
      <c r="F13" s="14">
        <v>3</v>
      </c>
      <c r="G13" s="16"/>
      <c r="H13" s="15">
        <f t="shared" si="1"/>
        <v>0</v>
      </c>
    </row>
    <row r="14" spans="1:8" ht="45" x14ac:dyDescent="0.25">
      <c r="A14" s="11" t="s">
        <v>42</v>
      </c>
      <c r="B14" s="12" t="s">
        <v>43</v>
      </c>
      <c r="C14" s="12" t="s">
        <v>44</v>
      </c>
      <c r="D14" s="13" t="s">
        <v>17</v>
      </c>
      <c r="E14" s="19">
        <v>49.53</v>
      </c>
      <c r="F14" s="14">
        <v>1</v>
      </c>
      <c r="G14" s="16"/>
      <c r="H14" s="15">
        <f t="shared" si="1"/>
        <v>0</v>
      </c>
    </row>
    <row r="15" spans="1:8" ht="30" x14ac:dyDescent="0.25">
      <c r="A15" s="11" t="s">
        <v>45</v>
      </c>
      <c r="B15" s="12" t="s">
        <v>46</v>
      </c>
      <c r="C15" s="12" t="s">
        <v>47</v>
      </c>
      <c r="D15" s="13" t="s">
        <v>17</v>
      </c>
      <c r="E15" s="19">
        <v>2.41</v>
      </c>
      <c r="F15" s="14">
        <v>1</v>
      </c>
      <c r="G15" s="16"/>
      <c r="H15" s="15">
        <f t="shared" si="1"/>
        <v>0</v>
      </c>
    </row>
    <row r="16" spans="1:8" ht="60" x14ac:dyDescent="0.25">
      <c r="A16" s="11" t="s">
        <v>48</v>
      </c>
      <c r="B16" s="12" t="s">
        <v>49</v>
      </c>
      <c r="C16" s="12" t="s">
        <v>50</v>
      </c>
      <c r="D16" s="13" t="s">
        <v>13</v>
      </c>
      <c r="E16" s="19">
        <v>450.23</v>
      </c>
      <c r="F16" s="14">
        <v>1</v>
      </c>
      <c r="G16" s="16"/>
      <c r="H16" s="15">
        <f t="shared" si="1"/>
        <v>0</v>
      </c>
    </row>
    <row r="17" spans="1:8" ht="30" x14ac:dyDescent="0.25">
      <c r="A17" s="11" t="s">
        <v>51</v>
      </c>
      <c r="B17" s="12" t="s">
        <v>52</v>
      </c>
      <c r="C17" s="12" t="s">
        <v>53</v>
      </c>
      <c r="D17" s="13" t="s">
        <v>17</v>
      </c>
      <c r="E17" s="19">
        <v>9.77</v>
      </c>
      <c r="F17" s="14">
        <v>1</v>
      </c>
      <c r="G17" s="16"/>
      <c r="H17" s="15">
        <f t="shared" si="1"/>
        <v>0</v>
      </c>
    </row>
    <row r="18" spans="1:8" ht="30" x14ac:dyDescent="0.25">
      <c r="A18" s="11" t="s">
        <v>54</v>
      </c>
      <c r="B18" s="12" t="s">
        <v>55</v>
      </c>
      <c r="C18" s="12" t="s">
        <v>56</v>
      </c>
      <c r="D18" s="13" t="s">
        <v>17</v>
      </c>
      <c r="E18" s="19">
        <v>39.75</v>
      </c>
      <c r="F18" s="14">
        <v>1</v>
      </c>
      <c r="G18" s="16"/>
      <c r="H18" s="15">
        <f t="shared" si="1"/>
        <v>0</v>
      </c>
    </row>
    <row r="19" spans="1:8" ht="30" x14ac:dyDescent="0.25">
      <c r="A19" s="11" t="s">
        <v>57</v>
      </c>
      <c r="B19" s="12" t="s">
        <v>58</v>
      </c>
      <c r="C19" s="12" t="s">
        <v>59</v>
      </c>
      <c r="D19" s="13" t="s">
        <v>17</v>
      </c>
      <c r="E19" s="19">
        <v>177.09</v>
      </c>
      <c r="F19" s="14">
        <v>1</v>
      </c>
      <c r="G19" s="16"/>
      <c r="H19" s="15">
        <f t="shared" si="1"/>
        <v>0</v>
      </c>
    </row>
    <row r="20" spans="1:8" s="2" customFormat="1" x14ac:dyDescent="0.25">
      <c r="A20" s="7" t="s">
        <v>60</v>
      </c>
      <c r="B20" s="8" t="s">
        <v>8</v>
      </c>
      <c r="C20" s="8" t="s">
        <v>61</v>
      </c>
      <c r="D20" s="9" t="s">
        <v>0</v>
      </c>
      <c r="E20" s="20" t="s">
        <v>0</v>
      </c>
      <c r="F20" s="9" t="s">
        <v>0</v>
      </c>
      <c r="G20" s="17" t="s">
        <v>0</v>
      </c>
      <c r="H20" s="10">
        <f>SUM(H21:H27)</f>
        <v>0</v>
      </c>
    </row>
    <row r="21" spans="1:8" ht="30" x14ac:dyDescent="0.25">
      <c r="A21" s="11" t="s">
        <v>62</v>
      </c>
      <c r="B21" s="12" t="s">
        <v>63</v>
      </c>
      <c r="C21" s="12" t="s">
        <v>65</v>
      </c>
      <c r="D21" s="13" t="s">
        <v>64</v>
      </c>
      <c r="E21" s="19">
        <v>8.6999999999999994E-2</v>
      </c>
      <c r="F21" s="14">
        <v>1</v>
      </c>
      <c r="G21" s="16"/>
      <c r="H21" s="15">
        <f t="shared" ref="H21:H27" si="2">ROUND(E21*G21,2)</f>
        <v>0</v>
      </c>
    </row>
    <row r="22" spans="1:8" x14ac:dyDescent="0.25">
      <c r="A22" s="11" t="s">
        <v>66</v>
      </c>
      <c r="B22" s="12" t="s">
        <v>67</v>
      </c>
      <c r="C22" s="12" t="s">
        <v>69</v>
      </c>
      <c r="D22" s="13" t="s">
        <v>68</v>
      </c>
      <c r="E22" s="19">
        <v>87</v>
      </c>
      <c r="F22" s="14">
        <v>1</v>
      </c>
      <c r="G22" s="16"/>
      <c r="H22" s="15">
        <f t="shared" si="2"/>
        <v>0</v>
      </c>
    </row>
    <row r="23" spans="1:8" x14ac:dyDescent="0.25">
      <c r="A23" s="11" t="s">
        <v>70</v>
      </c>
      <c r="B23" s="12" t="s">
        <v>71</v>
      </c>
      <c r="C23" s="12" t="s">
        <v>72</v>
      </c>
      <c r="D23" s="13" t="s">
        <v>68</v>
      </c>
      <c r="E23" s="19">
        <v>3</v>
      </c>
      <c r="F23" s="14">
        <v>1</v>
      </c>
      <c r="G23" s="16"/>
      <c r="H23" s="15">
        <f t="shared" si="2"/>
        <v>0</v>
      </c>
    </row>
    <row r="24" spans="1:8" ht="45" x14ac:dyDescent="0.25">
      <c r="A24" s="11" t="s">
        <v>73</v>
      </c>
      <c r="B24" s="12" t="s">
        <v>74</v>
      </c>
      <c r="C24" s="12" t="s">
        <v>76</v>
      </c>
      <c r="D24" s="13" t="s">
        <v>75</v>
      </c>
      <c r="E24" s="19">
        <v>4</v>
      </c>
      <c r="F24" s="14">
        <v>1</v>
      </c>
      <c r="G24" s="16"/>
      <c r="H24" s="15">
        <f t="shared" si="2"/>
        <v>0</v>
      </c>
    </row>
    <row r="25" spans="1:8" ht="30" x14ac:dyDescent="0.25">
      <c r="A25" s="11" t="s">
        <v>77</v>
      </c>
      <c r="B25" s="12" t="s">
        <v>78</v>
      </c>
      <c r="C25" s="12" t="s">
        <v>80</v>
      </c>
      <c r="D25" s="13" t="s">
        <v>79</v>
      </c>
      <c r="E25" s="19">
        <v>-5</v>
      </c>
      <c r="F25" s="14">
        <v>1</v>
      </c>
      <c r="G25" s="16"/>
      <c r="H25" s="15">
        <f t="shared" si="2"/>
        <v>0</v>
      </c>
    </row>
    <row r="26" spans="1:8" ht="30" x14ac:dyDescent="0.25">
      <c r="A26" s="11" t="s">
        <v>81</v>
      </c>
      <c r="B26" s="12" t="s">
        <v>82</v>
      </c>
      <c r="C26" s="12" t="s">
        <v>83</v>
      </c>
      <c r="D26" s="13" t="s">
        <v>68</v>
      </c>
      <c r="E26" s="19">
        <v>87</v>
      </c>
      <c r="F26" s="14">
        <v>1</v>
      </c>
      <c r="G26" s="16"/>
      <c r="H26" s="15">
        <f t="shared" si="2"/>
        <v>0</v>
      </c>
    </row>
    <row r="27" spans="1:8" ht="30" x14ac:dyDescent="0.25">
      <c r="A27" s="11" t="s">
        <v>84</v>
      </c>
      <c r="B27" s="12" t="s">
        <v>85</v>
      </c>
      <c r="C27" s="12" t="s">
        <v>86</v>
      </c>
      <c r="D27" s="13" t="s">
        <v>68</v>
      </c>
      <c r="E27" s="19">
        <v>87</v>
      </c>
      <c r="F27" s="14">
        <v>1</v>
      </c>
      <c r="G27" s="16"/>
      <c r="H27" s="15">
        <f t="shared" si="2"/>
        <v>0</v>
      </c>
    </row>
    <row r="28" spans="1:8" s="2" customFormat="1" x14ac:dyDescent="0.25">
      <c r="A28" s="7" t="s">
        <v>87</v>
      </c>
      <c r="B28" s="8" t="s">
        <v>8</v>
      </c>
      <c r="C28" s="8" t="s">
        <v>88</v>
      </c>
      <c r="D28" s="9" t="s">
        <v>0</v>
      </c>
      <c r="E28" s="20" t="s">
        <v>0</v>
      </c>
      <c r="F28" s="9" t="s">
        <v>0</v>
      </c>
      <c r="G28" s="17" t="s">
        <v>0</v>
      </c>
      <c r="H28" s="10">
        <f>SUM(H29:H30)</f>
        <v>0</v>
      </c>
    </row>
    <row r="29" spans="1:8" ht="30" x14ac:dyDescent="0.25">
      <c r="A29" s="11" t="s">
        <v>89</v>
      </c>
      <c r="B29" s="12" t="s">
        <v>85</v>
      </c>
      <c r="C29" s="12" t="s">
        <v>91</v>
      </c>
      <c r="D29" s="13" t="s">
        <v>90</v>
      </c>
      <c r="E29" s="21">
        <v>1</v>
      </c>
      <c r="F29" s="14">
        <v>1</v>
      </c>
      <c r="G29" s="16"/>
      <c r="H29" s="15">
        <f t="shared" ref="H29:H30" si="3">ROUND(E29*G29,2)</f>
        <v>0</v>
      </c>
    </row>
    <row r="30" spans="1:8" ht="30" x14ac:dyDescent="0.25">
      <c r="A30" s="11" t="s">
        <v>92</v>
      </c>
      <c r="B30" s="12" t="s">
        <v>85</v>
      </c>
      <c r="C30" s="12" t="s">
        <v>93</v>
      </c>
      <c r="D30" s="13" t="s">
        <v>90</v>
      </c>
      <c r="E30" s="21">
        <v>1</v>
      </c>
      <c r="F30" s="14">
        <v>1</v>
      </c>
      <c r="G30" s="16"/>
      <c r="H30" s="15">
        <f t="shared" si="3"/>
        <v>0</v>
      </c>
    </row>
    <row r="31" spans="1:8" x14ac:dyDescent="0.25">
      <c r="A31" s="22" t="s">
        <v>95</v>
      </c>
      <c r="B31" s="22"/>
      <c r="C31" s="22"/>
      <c r="D31" s="22"/>
      <c r="E31" s="22"/>
      <c r="F31" s="22"/>
      <c r="G31" s="22"/>
      <c r="H31" s="15">
        <f>H28+H20+H11+H3</f>
        <v>0</v>
      </c>
    </row>
    <row r="32" spans="1:8" x14ac:dyDescent="0.25">
      <c r="A32" s="23" t="s">
        <v>96</v>
      </c>
      <c r="B32" s="23"/>
      <c r="C32" s="23"/>
      <c r="D32" s="23"/>
      <c r="E32" s="23"/>
      <c r="F32" s="23"/>
      <c r="G32" s="23"/>
      <c r="H32" s="18">
        <f>H31*23%</f>
        <v>0</v>
      </c>
    </row>
    <row r="33" spans="1:8" x14ac:dyDescent="0.25">
      <c r="A33" s="24" t="s">
        <v>97</v>
      </c>
      <c r="B33" s="24"/>
      <c r="C33" s="24"/>
      <c r="D33" s="24"/>
      <c r="E33" s="24"/>
      <c r="F33" s="24"/>
      <c r="G33" s="24"/>
      <c r="H33" s="18">
        <f>H31+H32</f>
        <v>0</v>
      </c>
    </row>
  </sheetData>
  <mergeCells count="4">
    <mergeCell ref="A31:G31"/>
    <mergeCell ref="A32:G32"/>
    <mergeCell ref="A33:G33"/>
    <mergeCell ref="A1:H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PRZEDMIAR_KOSZTORYS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Magda Mieczynska</cp:lastModifiedBy>
  <dcterms:created xsi:type="dcterms:W3CDTF">2023-05-25T09:00:19Z</dcterms:created>
  <dcterms:modified xsi:type="dcterms:W3CDTF">2023-05-29T09:19:53Z</dcterms:modified>
</cp:coreProperties>
</file>