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ysk_D\Lucyna\obiekty\BUD. ADMINISTRACYJNY - DŁUGA\BUDYNEK - DŁUGA\2025\"/>
    </mc:Choice>
  </mc:AlternateContent>
  <xr:revisionPtr revIDLastSave="0" documentId="13_ncr:1_{3A38695C-8271-4A6E-9CA2-204DD1077C70}" xr6:coauthVersionLast="47" xr6:coauthVersionMax="47" xr10:uidLastSave="{00000000-0000-0000-0000-000000000000}"/>
  <bookViews>
    <workbookView xWindow="-108" yWindow="-108" windowWidth="30936" windowHeight="16776" xr2:uid="{4308E376-F475-45AD-AABC-C8F4447D60A7}"/>
  </bookViews>
  <sheets>
    <sheet name="Przedmiar - Oferent" sheetId="1" r:id="rId1"/>
  </sheets>
  <definedNames>
    <definedName name="_xlnm.Print_Area" localSheetId="0">'Przedmiar - Oferent'!$A$1:$F$22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5" i="1"/>
  <c r="D11" i="1"/>
  <c r="F11" i="1" s="1"/>
  <c r="F18" i="1"/>
  <c r="F17" i="1"/>
  <c r="F14" i="1"/>
  <c r="F19" i="1"/>
  <c r="F10" i="1"/>
  <c r="F9" i="1"/>
  <c r="D8" i="1"/>
  <c r="F5" i="1"/>
  <c r="D4" i="1"/>
  <c r="D6" i="1" s="1"/>
  <c r="F6" i="1" l="1"/>
  <c r="F12" i="1"/>
  <c r="F7" i="1"/>
  <c r="F4" i="1"/>
  <c r="F3" i="1" l="1"/>
  <c r="F20" i="1" s="1"/>
  <c r="F21" i="1" l="1"/>
  <c r="F22" i="1" s="1"/>
</calcChain>
</file>

<file path=xl/sharedStrings.xml><?xml version="1.0" encoding="utf-8"?>
<sst xmlns="http://schemas.openxmlformats.org/spreadsheetml/2006/main" count="60" uniqueCount="47">
  <si>
    <t>2.1</t>
  </si>
  <si>
    <t>Jedn.</t>
  </si>
  <si>
    <t>1</t>
  </si>
  <si>
    <t>1.1</t>
  </si>
  <si>
    <t>Ilość</t>
  </si>
  <si>
    <t>m2</t>
  </si>
  <si>
    <t>m</t>
  </si>
  <si>
    <t>kpl</t>
  </si>
  <si>
    <t>Opis</t>
  </si>
  <si>
    <t>2</t>
  </si>
  <si>
    <t/>
  </si>
  <si>
    <t>lp</t>
  </si>
  <si>
    <t>cena jed.</t>
  </si>
  <si>
    <t>wartość</t>
  </si>
  <si>
    <r>
      <t xml:space="preserve"> Demontaż  elementów elewacji: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 xml:space="preserve">blachy wierzchniej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>konstrukcji wsporczej blachy wraz z istniejącym wypełnieniem w postaci izolacji termicznej (wełna szklana instalowana w latach 90-tych)</t>
    </r>
  </si>
  <si>
    <t>1.2</t>
  </si>
  <si>
    <t>1.3</t>
  </si>
  <si>
    <t xml:space="preserve">Utylizacja materiałów z rozbiórki j.w. </t>
  </si>
  <si>
    <t>WYMIANA STOLARKI OKIENNEJ</t>
  </si>
  <si>
    <t>2.2</t>
  </si>
  <si>
    <t>2.3</t>
  </si>
  <si>
    <r>
      <t xml:space="preserve">Obróbka szpalet okiennych: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 xml:space="preserve"> poprzez instalacja zabudowy KG lub w technologii mokrej w miejscach powstałych ubytków tynkarskich, 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 xml:space="preserve">nałożenie gładzi szpachlowej, szlifowanie,gruntowanie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</rPr>
      <t xml:space="preserve">nałożenie </t>
    </r>
    <r>
      <rPr>
        <sz val="11"/>
        <color indexed="8"/>
        <rFont val="Calibri"/>
        <family val="2"/>
        <charset val="238"/>
        <scheme val="minor"/>
      </rPr>
      <t>warstwy farby ściennej w odległości do 30 cm poza zakresem  wykonywania prac remontowych</t>
    </r>
  </si>
  <si>
    <t>2.5</t>
  </si>
  <si>
    <t>3</t>
  </si>
  <si>
    <t>IZOLACJA CIEPLNA PODDASZA</t>
  </si>
  <si>
    <t>3.1</t>
  </si>
  <si>
    <t>3.2</t>
  </si>
  <si>
    <r>
      <t xml:space="preserve">Docieplenie ściany: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 xml:space="preserve">montaż 15 cm warstwy styropianu grafitowego o współczynniku izolacji termicznej λD– 0,033 [W/mK]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 xml:space="preserve">montaż dedykowanych kołków mocujących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 xml:space="preserve">montaż narożników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>naniesienie co najmniej dwóch warstw dedykowanego kleju wraz z siatką podtynkową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 xml:space="preserve">gruntowanie powierzchni elewacyjnej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>nałożenie dekoracyjnej masy tynkarskiej w kolorze obowiązującym na całej elewacji
-rusztowanie</t>
    </r>
  </si>
  <si>
    <t>Docieplenie stropu nad II piętrem</t>
  </si>
  <si>
    <t xml:space="preserve">Demontażu istniejącego ocieplenia z wełny mineralnej gr.20 cm </t>
  </si>
  <si>
    <t>3.1.1</t>
  </si>
  <si>
    <t>3.1.2</t>
  </si>
  <si>
    <r>
      <t xml:space="preserve">Przeróbka instalacji elektrycznej: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>wymiana i przystosowanie istniejących gniazd sieciowych - sztuk 3, lamp oświetleniowych - hermetycznych-  sztuk 3 oraz wyłączników świateł do wykonanej izolacji ściany działowej</t>
    </r>
  </si>
  <si>
    <t>3.2.1</t>
  </si>
  <si>
    <t>3.2.2</t>
  </si>
  <si>
    <t>Docieplenie ściany działowej poddasza:</t>
  </si>
  <si>
    <r>
      <t xml:space="preserve">Docieplenie ściany:
</t>
    </r>
    <r>
      <rPr>
        <sz val="11"/>
        <color indexed="8"/>
        <rFont val="Aptos Narrow"/>
        <family val="2"/>
      </rPr>
      <t>−p</t>
    </r>
    <r>
      <rPr>
        <sz val="11"/>
        <color indexed="8"/>
        <rFont val="Calibri"/>
        <family val="2"/>
        <charset val="238"/>
        <scheme val="minor"/>
      </rPr>
      <t xml:space="preserve">ołożenie izolacji termicznej o grubości 10cm na ścianie działowej poddasza
</t>
    </r>
    <r>
      <rPr>
        <sz val="11"/>
        <color indexed="8"/>
        <rFont val="Aptos Narrow"/>
        <family val="2"/>
      </rPr>
      <t>−n</t>
    </r>
    <r>
      <rPr>
        <sz val="11"/>
        <color indexed="8"/>
        <rFont val="Calibri"/>
        <family val="2"/>
        <charset val="238"/>
        <scheme val="minor"/>
      </rPr>
      <t>ałożenie dwóch warstw kleju, zatopienie siatki z włókna szklanego.</t>
    </r>
  </si>
  <si>
    <t>3.2.3</t>
  </si>
  <si>
    <t xml:space="preserve">wartość netto </t>
  </si>
  <si>
    <t xml:space="preserve">wartość brutto </t>
  </si>
  <si>
    <t>REMONT_DOCIEPLENIA  ŚCIANY SZCZYTOWEJ (strona północna budynku)</t>
  </si>
  <si>
    <t>Montaż stolarki okiennej i drzwiowej za pomocą dedykowanych uchwytów, śrub wraz z uszczelnieniem otworów dedykowaną pianą poliuretanową</t>
  </si>
  <si>
    <t>Zabezpieczenie  pomieszczeń przed zapyleniem poprzez instalację pionowej kotary pyłoszczelnej - czynny zakład</t>
  </si>
  <si>
    <t>Demontaż istniejących okien i drzwi</t>
  </si>
  <si>
    <r>
      <t xml:space="preserve">Wykonanie ocieplenia: 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</rPr>
      <t xml:space="preserve">ułożenie </t>
    </r>
    <r>
      <rPr>
        <sz val="11"/>
        <color indexed="8"/>
        <rFont val="Calibri"/>
        <family val="2"/>
        <charset val="238"/>
        <scheme val="minor"/>
      </rPr>
      <t xml:space="preserve">styropianu podłogowegoo grubości co najmniej 20-25 cm w przestrzeniach pomiędzy legarami na podłodze poddasza (w zależności od wysokości położenia legarów względem posadzki), 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 xml:space="preserve">montaż dodatkowych legarów podłogowych, 
</t>
    </r>
    <r>
      <rPr>
        <sz val="11"/>
        <color indexed="8"/>
        <rFont val="Aptos Narrow"/>
        <family val="2"/>
      </rPr>
      <t>−</t>
    </r>
    <r>
      <rPr>
        <sz val="11"/>
        <color indexed="8"/>
        <rFont val="Calibri"/>
        <family val="2"/>
        <charset val="238"/>
        <scheme val="minor"/>
      </rPr>
      <t>ułożenie i zamontowanie na podłodze płyty OSB o grubości co najmniej 22 mm.</t>
    </r>
  </si>
  <si>
    <t>PRZEDMIAR ROBÓT 
REMONT BUDYNKU BIUROWEGO - ul. Długa 21</t>
  </si>
  <si>
    <t>podatek VAT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</si>
</sst>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  <family val="2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Aptos Narrow"/>
      <family val="2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7" fillId="0" borderId="0" xfId="0" applyFont="1"/>
    <xf numFmtId="4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7" fillId="2" borderId="1" xfId="0" applyNumberFormat="1" applyFont="1" applyFill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2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4934-54BC-4814-8335-7D8D916F839C}">
  <sheetPr>
    <pageSetUpPr fitToPage="1"/>
  </sheetPr>
  <dimension ref="A1:I22"/>
  <sheetViews>
    <sheetView tabSelected="1" zoomScaleNormal="100" workbookViewId="0">
      <selection activeCell="E5" sqref="E5"/>
    </sheetView>
  </sheetViews>
  <sheetFormatPr defaultColWidth="9.109375" defaultRowHeight="14.4" x14ac:dyDescent="0.3"/>
  <cols>
    <col min="1" max="1" width="6.88671875" style="3" customWidth="1"/>
    <col min="2" max="2" width="59.6640625" style="1" customWidth="1"/>
    <col min="3" max="3" width="6" style="3" bestFit="1" customWidth="1"/>
    <col min="4" max="4" width="8" style="2" bestFit="1" customWidth="1"/>
    <col min="5" max="5" width="10" style="2" bestFit="1" customWidth="1"/>
    <col min="6" max="6" width="11.109375" style="4" bestFit="1" customWidth="1"/>
    <col min="7" max="16384" width="9.109375" style="1"/>
  </cols>
  <sheetData>
    <row r="1" spans="1:6" ht="42" customHeight="1" x14ac:dyDescent="0.3">
      <c r="A1" s="25" t="s">
        <v>45</v>
      </c>
      <c r="B1" s="25"/>
      <c r="C1" s="25"/>
      <c r="D1" s="25"/>
      <c r="E1" s="25"/>
      <c r="F1" s="25"/>
    </row>
    <row r="2" spans="1:6" x14ac:dyDescent="0.3">
      <c r="A2" s="10" t="s">
        <v>11</v>
      </c>
      <c r="B2" s="10" t="s">
        <v>8</v>
      </c>
      <c r="C2" s="10" t="s">
        <v>1</v>
      </c>
      <c r="D2" s="11" t="s">
        <v>4</v>
      </c>
      <c r="E2" s="27" t="s">
        <v>12</v>
      </c>
      <c r="F2" s="28" t="s">
        <v>13</v>
      </c>
    </row>
    <row r="3" spans="1:6" s="17" customFormat="1" ht="28.8" x14ac:dyDescent="0.3">
      <c r="A3" s="13" t="s">
        <v>2</v>
      </c>
      <c r="B3" s="14" t="s">
        <v>40</v>
      </c>
      <c r="C3" s="15" t="s">
        <v>10</v>
      </c>
      <c r="D3" s="16" t="s">
        <v>10</v>
      </c>
      <c r="E3" s="29"/>
      <c r="F3" s="30">
        <f>SUM(F4:F6)</f>
        <v>0</v>
      </c>
    </row>
    <row r="4" spans="1:6" ht="63.6" customHeight="1" x14ac:dyDescent="0.3">
      <c r="A4" s="5" t="s">
        <v>3</v>
      </c>
      <c r="B4" s="6" t="s">
        <v>14</v>
      </c>
      <c r="C4" s="7" t="s">
        <v>5</v>
      </c>
      <c r="D4" s="8">
        <f>12.8*4.9</f>
        <v>62.720000000000006</v>
      </c>
      <c r="E4" s="27"/>
      <c r="F4" s="31">
        <f>ROUND(D4*E4,2)</f>
        <v>0</v>
      </c>
    </row>
    <row r="5" spans="1:6" x14ac:dyDescent="0.3">
      <c r="A5" s="5" t="s">
        <v>15</v>
      </c>
      <c r="B5" s="6" t="s">
        <v>17</v>
      </c>
      <c r="C5" s="7" t="s">
        <v>7</v>
      </c>
      <c r="D5" s="12">
        <v>1</v>
      </c>
      <c r="E5" s="27"/>
      <c r="F5" s="31">
        <f t="shared" ref="F5:F19" si="0">ROUND(D5*E5,2)</f>
        <v>0</v>
      </c>
    </row>
    <row r="6" spans="1:6" ht="144" x14ac:dyDescent="0.3">
      <c r="A6" s="5" t="s">
        <v>16</v>
      </c>
      <c r="B6" s="6" t="s">
        <v>27</v>
      </c>
      <c r="C6" s="7" t="s">
        <v>5</v>
      </c>
      <c r="D6" s="8">
        <f>D4</f>
        <v>62.720000000000006</v>
      </c>
      <c r="E6" s="27"/>
      <c r="F6" s="31">
        <f t="shared" si="0"/>
        <v>0</v>
      </c>
    </row>
    <row r="7" spans="1:6" s="17" customFormat="1" x14ac:dyDescent="0.3">
      <c r="A7" s="13" t="s">
        <v>9</v>
      </c>
      <c r="B7" s="14" t="s">
        <v>18</v>
      </c>
      <c r="C7" s="15" t="s">
        <v>10</v>
      </c>
      <c r="D7" s="16" t="s">
        <v>10</v>
      </c>
      <c r="E7" s="29"/>
      <c r="F7" s="30">
        <f>SUM(F8:F11)</f>
        <v>0</v>
      </c>
    </row>
    <row r="8" spans="1:6" x14ac:dyDescent="0.3">
      <c r="A8" s="5" t="s">
        <v>0</v>
      </c>
      <c r="B8" s="6" t="s">
        <v>43</v>
      </c>
      <c r="C8" s="7" t="s">
        <v>5</v>
      </c>
      <c r="D8" s="18">
        <f>1.95*1.46+1.02*1.46*2+0.75*2.37*2+1.19*1.78*2+0.75*2.71*2+1.76*1.76*2+1.97*1.72*2+1.77*1.87</f>
        <v>33.963699999999996</v>
      </c>
      <c r="E8" s="27"/>
      <c r="F8" s="31">
        <f>ROUND(D8*E8,2)</f>
        <v>0</v>
      </c>
    </row>
    <row r="9" spans="1:6" x14ac:dyDescent="0.3">
      <c r="A9" s="5" t="s">
        <v>19</v>
      </c>
      <c r="B9" s="6" t="s">
        <v>17</v>
      </c>
      <c r="C9" s="7" t="s">
        <v>7</v>
      </c>
      <c r="D9" s="8">
        <v>1</v>
      </c>
      <c r="E9" s="27"/>
      <c r="F9" s="31">
        <f t="shared" si="0"/>
        <v>0</v>
      </c>
    </row>
    <row r="10" spans="1:6" ht="43.2" x14ac:dyDescent="0.3">
      <c r="A10" s="5" t="s">
        <v>20</v>
      </c>
      <c r="B10" s="6" t="s">
        <v>41</v>
      </c>
      <c r="C10" s="7" t="s">
        <v>5</v>
      </c>
      <c r="D10" s="8">
        <v>33.96</v>
      </c>
      <c r="E10" s="27"/>
      <c r="F10" s="31">
        <f t="shared" si="0"/>
        <v>0</v>
      </c>
    </row>
    <row r="11" spans="1:6" ht="86.4" x14ac:dyDescent="0.3">
      <c r="A11" s="5" t="s">
        <v>22</v>
      </c>
      <c r="B11" s="6" t="s">
        <v>21</v>
      </c>
      <c r="C11" s="7" t="s">
        <v>6</v>
      </c>
      <c r="D11" s="8">
        <f>(1.95+1.46*2+((1.02+0.75)+1.46+2.37)*2+((1.19+0.75)+1.78+2.71)*2+(1.97+1.72*2)+(1.77+1.87*2))*10%</f>
        <v>3.9850000000000003</v>
      </c>
      <c r="E11" s="27"/>
      <c r="F11" s="31">
        <f t="shared" si="0"/>
        <v>0</v>
      </c>
    </row>
    <row r="12" spans="1:6" s="23" customFormat="1" x14ac:dyDescent="0.3">
      <c r="A12" s="19" t="s">
        <v>23</v>
      </c>
      <c r="B12" s="20" t="s">
        <v>24</v>
      </c>
      <c r="C12" s="21"/>
      <c r="D12" s="22"/>
      <c r="E12" s="32"/>
      <c r="F12" s="33">
        <f>SUM(F13:F19)</f>
        <v>0</v>
      </c>
    </row>
    <row r="13" spans="1:6" x14ac:dyDescent="0.3">
      <c r="A13" s="5" t="s">
        <v>25</v>
      </c>
      <c r="B13" s="20" t="s">
        <v>28</v>
      </c>
      <c r="C13" s="7"/>
      <c r="D13" s="8"/>
      <c r="E13" s="27"/>
      <c r="F13" s="31"/>
    </row>
    <row r="14" spans="1:6" x14ac:dyDescent="0.3">
      <c r="A14" s="5" t="s">
        <v>30</v>
      </c>
      <c r="B14" s="6" t="s">
        <v>29</v>
      </c>
      <c r="C14" s="7" t="s">
        <v>5</v>
      </c>
      <c r="D14" s="8">
        <v>80</v>
      </c>
      <c r="E14" s="27"/>
      <c r="F14" s="31">
        <f t="shared" si="0"/>
        <v>0</v>
      </c>
    </row>
    <row r="15" spans="1:6" ht="100.8" x14ac:dyDescent="0.3">
      <c r="A15" s="5" t="s">
        <v>31</v>
      </c>
      <c r="B15" s="6" t="s">
        <v>44</v>
      </c>
      <c r="C15" s="7" t="s">
        <v>5</v>
      </c>
      <c r="D15" s="8">
        <v>80</v>
      </c>
      <c r="E15" s="27"/>
      <c r="F15" s="31">
        <f t="shared" si="0"/>
        <v>0</v>
      </c>
    </row>
    <row r="16" spans="1:6" s="23" customFormat="1" x14ac:dyDescent="0.3">
      <c r="A16" s="19" t="s">
        <v>26</v>
      </c>
      <c r="B16" s="24" t="s">
        <v>35</v>
      </c>
      <c r="C16" s="21"/>
      <c r="D16" s="22"/>
      <c r="E16" s="32"/>
      <c r="F16" s="33"/>
    </row>
    <row r="17" spans="1:9" ht="58.8" customHeight="1" x14ac:dyDescent="0.3">
      <c r="A17" s="5" t="s">
        <v>33</v>
      </c>
      <c r="B17" s="6" t="s">
        <v>36</v>
      </c>
      <c r="C17" s="7" t="s">
        <v>5</v>
      </c>
      <c r="D17" s="8">
        <v>36.11</v>
      </c>
      <c r="E17" s="27"/>
      <c r="F17" s="31">
        <f t="shared" si="0"/>
        <v>0</v>
      </c>
      <c r="H17" s="9"/>
    </row>
    <row r="18" spans="1:9" ht="57.6" x14ac:dyDescent="0.3">
      <c r="A18" s="5" t="s">
        <v>34</v>
      </c>
      <c r="B18" s="6" t="s">
        <v>32</v>
      </c>
      <c r="C18" s="7" t="s">
        <v>7</v>
      </c>
      <c r="D18" s="8">
        <v>1</v>
      </c>
      <c r="E18" s="27"/>
      <c r="F18" s="31">
        <f t="shared" si="0"/>
        <v>0</v>
      </c>
    </row>
    <row r="19" spans="1:9" ht="36" customHeight="1" x14ac:dyDescent="0.3">
      <c r="A19" s="5" t="s">
        <v>37</v>
      </c>
      <c r="B19" s="6" t="s">
        <v>42</v>
      </c>
      <c r="C19" s="7" t="s">
        <v>7</v>
      </c>
      <c r="D19" s="8">
        <v>1</v>
      </c>
      <c r="E19" s="27"/>
      <c r="F19" s="31">
        <f t="shared" si="0"/>
        <v>0</v>
      </c>
      <c r="H19" s="9"/>
    </row>
    <row r="20" spans="1:9" x14ac:dyDescent="0.3">
      <c r="A20" s="26" t="s">
        <v>38</v>
      </c>
      <c r="B20" s="26"/>
      <c r="C20" s="26"/>
      <c r="D20" s="26"/>
      <c r="E20" s="26"/>
      <c r="F20" s="34">
        <f>F3+F7+F12</f>
        <v>0</v>
      </c>
    </row>
    <row r="21" spans="1:9" x14ac:dyDescent="0.3">
      <c r="A21" s="26" t="s">
        <v>46</v>
      </c>
      <c r="B21" s="26"/>
      <c r="C21" s="26"/>
      <c r="D21" s="26"/>
      <c r="E21" s="26"/>
      <c r="F21" s="34">
        <f>ROUND(F20*23%,2)</f>
        <v>0</v>
      </c>
    </row>
    <row r="22" spans="1:9" x14ac:dyDescent="0.3">
      <c r="A22" s="26" t="s">
        <v>39</v>
      </c>
      <c r="B22" s="26"/>
      <c r="C22" s="26"/>
      <c r="D22" s="26"/>
      <c r="E22" s="26"/>
      <c r="F22" s="34">
        <f>F20+F21</f>
        <v>0</v>
      </c>
      <c r="I22" s="9"/>
    </row>
  </sheetData>
  <sheetProtection algorithmName="SHA-512" hashValue="7gGgKOHxPVMTkQGMV3dubmjYPm03S7FUhvS9KYbY+PcoBCjeBgJNtUDVhkx8KHiLZXBW5Jv2ePhZPb3eocyuaw==" saltValue="rWweUeu+b7201NNE1S9v2Q==" spinCount="100000" sheet="1" objects="1" scenarios="1"/>
  <mergeCells count="4">
    <mergeCell ref="A1:F1"/>
    <mergeCell ref="A20:E20"/>
    <mergeCell ref="A21:E21"/>
    <mergeCell ref="A22:E22"/>
  </mergeCells>
  <phoneticPr fontId="6" type="noConversion"/>
  <pageMargins left="0.75" right="0.75" top="1" bottom="1" header="0.5" footer="0.5"/>
  <pageSetup paperSize="9" scale="84" fitToHeight="0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Przedmiar - Oferent</vt:lpstr>
      <vt:lpstr>'Przedmiar - Oferent'!Obszar_wydruku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Lucyna Chorągwicka</cp:lastModifiedBy>
  <cp:lastPrinted>2016-11-25T14:06:39Z</cp:lastPrinted>
  <dcterms:created xsi:type="dcterms:W3CDTF">2016-11-14T06:28:02Z</dcterms:created>
  <dcterms:modified xsi:type="dcterms:W3CDTF">2025-09-18T09:49:57Z</dcterms:modified>
</cp:coreProperties>
</file>